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kurokawa\共通文書\07 相談・開放・試験・改善支援\00 様式\配付版\"/>
    </mc:Choice>
  </mc:AlternateContent>
  <xr:revisionPtr revIDLastSave="0" documentId="13_ncr:1_{6BAF5C34-8CD1-4F53-859C-EA7232070953}" xr6:coauthVersionLast="47" xr6:coauthVersionMax="47" xr10:uidLastSave="{00000000-0000-0000-0000-000000000000}"/>
  <bookViews>
    <workbookView xWindow="-120" yWindow="-120" windowWidth="20730" windowHeight="11760" xr2:uid="{00000000-000D-0000-FFFF-FFFF00000000}"/>
  </bookViews>
  <sheets>
    <sheet name="申請書" sheetId="1" r:id="rId1"/>
    <sheet name="報告書兼確定書" sheetId="5" r:id="rId2"/>
    <sheet name="機器マスター" sheetId="2" state="hidden" r:id="rId3"/>
    <sheet name="休日1950-2050" sheetId="3" state="hidden" r:id="rId4"/>
  </sheets>
  <definedNames>
    <definedName name="_xlnm._FilterDatabase" localSheetId="2" hidden="1">機器マスター!$A$2:$D$250</definedName>
    <definedName name="_xlnm.Print_Area" localSheetId="0">申請書!$A$2:$Y$52</definedName>
    <definedName name="_xlnm.Print_Area" localSheetId="1">報告書兼確定書!$A$2:$Y$52</definedName>
    <definedName name="Z_E939FB6D_452D_4CBB_9FDC_DDC63C1A01BE_.wvu.FilterData" localSheetId="2" hidden="1">機器マスター!#REF!</definedName>
    <definedName name="概算">'休日1950-2050'!$C$1</definedName>
    <definedName name="機器マスタ">機器マスター[]</definedName>
    <definedName name="機器一覧">機器マスター[機器名]</definedName>
    <definedName name="休日">休日2050まで[休日一覧]</definedName>
    <definedName name="使用料" localSheetId="0">申請書!$W$28:$Y$37</definedName>
    <definedName name="使用料" localSheetId="1">報告書兼確定書!$W$28:$Y$37</definedName>
    <definedName name="手数料" localSheetId="0">申請書!$W$38:$Y$47</definedName>
    <definedName name="手数料" localSheetId="1">報告書兼確定書!$W$38:$Y$47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29" i="5"/>
  <c r="C30" i="5"/>
  <c r="C31" i="5"/>
  <c r="C32" i="5"/>
  <c r="C33" i="5"/>
  <c r="C34" i="5"/>
  <c r="C35" i="5"/>
  <c r="C36" i="5"/>
  <c r="C37" i="5"/>
  <c r="C28" i="1"/>
  <c r="C29" i="1"/>
  <c r="C30" i="1"/>
  <c r="C31" i="1"/>
  <c r="C32" i="1"/>
  <c r="C33" i="1"/>
  <c r="C34" i="1"/>
  <c r="C35" i="1"/>
  <c r="C36" i="1"/>
  <c r="C37" i="1"/>
  <c r="V3" i="5"/>
  <c r="V3" i="1" l="1"/>
  <c r="Q12" i="5" l="1"/>
  <c r="P14" i="5" l="1"/>
  <c r="P15" i="5"/>
  <c r="P16" i="5"/>
  <c r="P17" i="5"/>
  <c r="P18" i="5"/>
  <c r="P19" i="5"/>
  <c r="P20" i="5"/>
  <c r="P21" i="5"/>
  <c r="P22" i="5"/>
  <c r="P23" i="5"/>
  <c r="N29" i="5"/>
  <c r="Q30" i="5"/>
  <c r="Q31" i="5"/>
  <c r="H31" i="5"/>
  <c r="H32" i="5"/>
  <c r="N33" i="5"/>
  <c r="Q35" i="5"/>
  <c r="H35" i="5"/>
  <c r="Q36" i="5"/>
  <c r="H37" i="5"/>
  <c r="N31" i="5"/>
  <c r="Q37" i="5"/>
  <c r="N37" i="5"/>
  <c r="N35" i="5"/>
  <c r="R12" i="5"/>
  <c r="R11" i="5"/>
  <c r="E12" i="5"/>
  <c r="E11" i="5"/>
  <c r="L5" i="5"/>
  <c r="L6" i="5"/>
  <c r="L7" i="5"/>
  <c r="L8" i="5"/>
  <c r="N47" i="5"/>
  <c r="T47" i="5" s="1"/>
  <c r="J47" i="5"/>
  <c r="W47" i="5" s="1"/>
  <c r="B47" i="5"/>
  <c r="N46" i="5"/>
  <c r="T46" i="5" s="1"/>
  <c r="J46" i="5"/>
  <c r="W46" i="5" s="1"/>
  <c r="B46" i="5"/>
  <c r="N45" i="5"/>
  <c r="T45" i="5" s="1"/>
  <c r="W45" i="5" s="1"/>
  <c r="J45" i="5"/>
  <c r="B45" i="5"/>
  <c r="N44" i="5"/>
  <c r="T44" i="5" s="1"/>
  <c r="W44" i="5" s="1"/>
  <c r="J44" i="5"/>
  <c r="B44" i="5"/>
  <c r="N43" i="5"/>
  <c r="T43" i="5" s="1"/>
  <c r="J43" i="5"/>
  <c r="W43" i="5" s="1"/>
  <c r="B43" i="5"/>
  <c r="N42" i="5"/>
  <c r="T42" i="5" s="1"/>
  <c r="J42" i="5"/>
  <c r="B42" i="5"/>
  <c r="N41" i="5"/>
  <c r="T41" i="5" s="1"/>
  <c r="W41" i="5" s="1"/>
  <c r="J41" i="5"/>
  <c r="B41" i="5"/>
  <c r="N40" i="5"/>
  <c r="T40" i="5" s="1"/>
  <c r="J40" i="5"/>
  <c r="B40" i="5"/>
  <c r="N39" i="5"/>
  <c r="T39" i="5" s="1"/>
  <c r="J39" i="5"/>
  <c r="W39" i="5" s="1"/>
  <c r="B39" i="5"/>
  <c r="N38" i="5"/>
  <c r="T38" i="5" s="1"/>
  <c r="J38" i="5"/>
  <c r="W38" i="5" s="1"/>
  <c r="B38" i="5"/>
  <c r="B37" i="5"/>
  <c r="B36" i="5"/>
  <c r="B35" i="5"/>
  <c r="N34" i="5"/>
  <c r="B34" i="5"/>
  <c r="B33" i="5"/>
  <c r="B32" i="5"/>
  <c r="B31" i="5"/>
  <c r="N30" i="5"/>
  <c r="B30" i="5"/>
  <c r="B29" i="5"/>
  <c r="B28" i="5"/>
  <c r="W40" i="5" l="1"/>
  <c r="H29" i="5"/>
  <c r="J29" i="5" s="1"/>
  <c r="Q29" i="5"/>
  <c r="T29" i="5" s="1"/>
  <c r="Q32" i="5"/>
  <c r="Q34" i="5"/>
  <c r="T34" i="5" s="1"/>
  <c r="Q33" i="5"/>
  <c r="T33" i="5" s="1"/>
  <c r="T30" i="5"/>
  <c r="H30" i="5"/>
  <c r="J30" i="5" s="1"/>
  <c r="H33" i="5"/>
  <c r="J33" i="5" s="1"/>
  <c r="N32" i="5"/>
  <c r="H34" i="5"/>
  <c r="J34" i="5" s="1"/>
  <c r="T37" i="5"/>
  <c r="T35" i="5"/>
  <c r="N36" i="5"/>
  <c r="T36" i="5" s="1"/>
  <c r="H36" i="5"/>
  <c r="T31" i="5"/>
  <c r="N28" i="5"/>
  <c r="H28" i="5"/>
  <c r="Q28" i="5" s="1"/>
  <c r="W42" i="5"/>
  <c r="J48" i="5"/>
  <c r="J31" i="5"/>
  <c r="J35" i="5"/>
  <c r="J37" i="5"/>
  <c r="N44" i="1"/>
  <c r="T44" i="1" s="1"/>
  <c r="J44" i="1"/>
  <c r="B44" i="1"/>
  <c r="N43" i="1"/>
  <c r="T43" i="1" s="1"/>
  <c r="J43" i="1"/>
  <c r="B43" i="1"/>
  <c r="Q34" i="1"/>
  <c r="H34" i="1"/>
  <c r="B34" i="1"/>
  <c r="Q33" i="1"/>
  <c r="H33" i="1"/>
  <c r="N33" i="1"/>
  <c r="B33" i="1"/>
  <c r="P20" i="1"/>
  <c r="P19" i="1"/>
  <c r="W43" i="1" l="1"/>
  <c r="T32" i="5"/>
  <c r="W29" i="5"/>
  <c r="T28" i="5"/>
  <c r="W37" i="5"/>
  <c r="W30" i="5"/>
  <c r="W33" i="5"/>
  <c r="W34" i="5"/>
  <c r="W31" i="5"/>
  <c r="J32" i="5"/>
  <c r="J36" i="5"/>
  <c r="W36" i="5" s="1"/>
  <c r="W35" i="5"/>
  <c r="J28" i="5"/>
  <c r="J34" i="1"/>
  <c r="T33" i="1"/>
  <c r="W44" i="1"/>
  <c r="N34" i="1"/>
  <c r="T34" i="1" s="1"/>
  <c r="J33" i="1"/>
  <c r="W33" i="1" l="1"/>
  <c r="W34" i="1"/>
  <c r="W32" i="5"/>
  <c r="W28" i="5"/>
  <c r="H30" i="1"/>
  <c r="H31" i="1"/>
  <c r="H32" i="1"/>
  <c r="H35" i="1"/>
  <c r="H36" i="1"/>
  <c r="H37" i="1"/>
  <c r="N28" i="1"/>
  <c r="N29" i="1"/>
  <c r="N30" i="1"/>
  <c r="N31" i="1"/>
  <c r="N32" i="1"/>
  <c r="N35" i="1"/>
  <c r="N36" i="1"/>
  <c r="N37" i="1"/>
  <c r="C48" i="5" l="1"/>
  <c r="V48" i="5" s="1"/>
  <c r="Q30" i="1"/>
  <c r="Q31" i="1"/>
  <c r="Q32" i="1"/>
  <c r="Q35" i="1"/>
  <c r="Q36" i="1"/>
  <c r="Q37" i="1"/>
  <c r="P14" i="1" l="1"/>
  <c r="P15" i="1"/>
  <c r="P16" i="1"/>
  <c r="P17" i="1"/>
  <c r="P18" i="1"/>
  <c r="P21" i="1"/>
  <c r="P22" i="1"/>
  <c r="P23" i="1"/>
  <c r="H29" i="1" l="1"/>
  <c r="Q29" i="1" s="1"/>
  <c r="H28" i="1"/>
  <c r="Q28" i="1" s="1"/>
  <c r="N39" i="1"/>
  <c r="T39" i="1" s="1"/>
  <c r="N40" i="1"/>
  <c r="T40" i="1" s="1"/>
  <c r="N41" i="1"/>
  <c r="T41" i="1" s="1"/>
  <c r="N42" i="1"/>
  <c r="T42" i="1" s="1"/>
  <c r="N45" i="1"/>
  <c r="T45" i="1" s="1"/>
  <c r="N46" i="1"/>
  <c r="T46" i="1" s="1"/>
  <c r="N47" i="1"/>
  <c r="T47" i="1" s="1"/>
  <c r="J37" i="1" l="1"/>
  <c r="N38" i="1"/>
  <c r="T38" i="1" s="1"/>
  <c r="J45" i="1"/>
  <c r="J46" i="1"/>
  <c r="J47" i="1"/>
  <c r="B38" i="1"/>
  <c r="B39" i="1"/>
  <c r="B40" i="1"/>
  <c r="B41" i="1"/>
  <c r="B42" i="1"/>
  <c r="B45" i="1"/>
  <c r="B46" i="1"/>
  <c r="B47" i="1"/>
  <c r="B28" i="1"/>
  <c r="B29" i="1"/>
  <c r="B30" i="1"/>
  <c r="B31" i="1"/>
  <c r="B32" i="1"/>
  <c r="B35" i="1"/>
  <c r="B36" i="1"/>
  <c r="B37" i="1"/>
  <c r="J36" i="1" l="1"/>
  <c r="T35" i="1"/>
  <c r="T32" i="1"/>
  <c r="J31" i="1"/>
  <c r="T30" i="1"/>
  <c r="J32" i="1"/>
  <c r="J35" i="1"/>
  <c r="J30" i="1"/>
  <c r="T37" i="1"/>
  <c r="J42" i="1"/>
  <c r="W42" i="1" s="1"/>
  <c r="J41" i="1"/>
  <c r="W41" i="1" s="1"/>
  <c r="J40" i="1"/>
  <c r="W40" i="1" s="1"/>
  <c r="J39" i="1"/>
  <c r="W39" i="1" s="1"/>
  <c r="W45" i="1"/>
  <c r="W46" i="1"/>
  <c r="W47" i="1"/>
  <c r="W30" i="1" l="1"/>
  <c r="T36" i="1"/>
  <c r="W36" i="1" s="1"/>
  <c r="T31" i="1"/>
  <c r="W31" i="1" s="1"/>
  <c r="W35" i="1"/>
  <c r="W32" i="1"/>
  <c r="J29" i="1" l="1"/>
  <c r="T29" i="1"/>
  <c r="T28" i="1"/>
  <c r="J28" i="1"/>
  <c r="J38" i="1"/>
  <c r="W29" i="1" l="1"/>
  <c r="W38" i="1"/>
  <c r="J48" i="1" s="1"/>
  <c r="W28" i="1" l="1"/>
  <c r="W37" i="1" l="1"/>
  <c r="C48" i="1" s="1"/>
  <c r="V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沼山崇</author>
  </authors>
  <commentList>
    <comment ref="V3" authorId="0" shapeId="0" xr:uid="{00000000-0006-0000-0000-000001000000}">
      <text>
        <r>
          <rPr>
            <sz val="9"/>
            <color indexed="81"/>
            <rFont val="BIZ UDPゴシック"/>
            <family val="3"/>
            <charset val="128"/>
          </rPr>
          <t>日付を空白にする場合は0を入力します。
任意の日付の入力も可能です。
初期値は=today()のため、現在の日付が表示されています。</t>
        </r>
      </text>
    </comment>
    <comment ref="R14" authorId="0" shapeId="0" xr:uid="{00000000-0006-0000-0000-000002000000}">
      <text>
        <r>
          <rPr>
            <sz val="9"/>
            <color indexed="81"/>
            <rFont val="BIZ UDPゴシック"/>
            <family val="3"/>
            <charset val="128"/>
          </rPr>
          <t>開始とhを入れると終了が自動計算されます。</t>
        </r>
      </text>
    </comment>
    <comment ref="B24" authorId="0" shapeId="0" xr:uid="{00000000-0006-0000-0000-000003000000}">
      <text>
        <r>
          <rPr>
            <sz val="9"/>
            <color indexed="81"/>
            <rFont val="BIZ UDPゴシック"/>
            <family val="3"/>
            <charset val="128"/>
          </rPr>
          <t>チェックを入れると隣のシートも連動してチェックが入ります。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沼山崇</author>
  </authors>
  <commentList>
    <comment ref="V3" authorId="0" shapeId="0" xr:uid="{00000000-0006-0000-0100-000001000000}">
      <text>
        <r>
          <rPr>
            <sz val="9"/>
            <color rgb="FF000000"/>
            <rFont val="BIZ UDPゴシック"/>
            <family val="3"/>
            <charset val="128"/>
          </rPr>
          <t>日付を空白にする場合は0を入力します。
任意の日付の入力も可能です。
初期値は=today()のため、現在の日付が表示されています。</t>
        </r>
      </text>
    </comment>
    <comment ref="R14" authorId="0" shapeId="0" xr:uid="{00000000-0006-0000-0100-000002000000}">
      <text>
        <r>
          <rPr>
            <sz val="9"/>
            <color rgb="FF000000"/>
            <rFont val="BIZ UDPゴシック"/>
            <family val="3"/>
            <charset val="128"/>
          </rPr>
          <t>開始とhを入れると終了が自動計算されます。</t>
        </r>
      </text>
    </comment>
  </commentList>
</comments>
</file>

<file path=xl/sharedStrings.xml><?xml version="1.0" encoding="utf-8"?>
<sst xmlns="http://schemas.openxmlformats.org/spreadsheetml/2006/main" count="745" uniqueCount="313">
  <si>
    <t>住所又は所在地</t>
    <rPh sb="2" eb="3">
      <t>マタ</t>
    </rPh>
    <rPh sb="4" eb="7">
      <t>ショザイチ</t>
    </rPh>
    <phoneticPr fontId="7"/>
  </si>
  <si>
    <t>工業デザイン関連機器</t>
    <rPh sb="0" eb="2">
      <t>コウギョウ</t>
    </rPh>
    <rPh sb="6" eb="10">
      <t>カンレンキキ</t>
    </rPh>
    <phoneticPr fontId="7"/>
  </si>
  <si>
    <t>味評価装置</t>
    <rPh sb="0" eb="5">
      <t>アジヒョウカソウチ</t>
    </rPh>
    <phoneticPr fontId="7"/>
  </si>
  <si>
    <t>食品・バイオテクノロジー関連機器</t>
  </si>
  <si>
    <t>アンテナ照射試験システム</t>
    <rPh sb="0" eb="12">
      <t>アンテナショウシャシケンシステム</t>
    </rPh>
    <phoneticPr fontId="7"/>
  </si>
  <si>
    <t>アンプル用凍結乾燥装置</t>
    <rPh sb="0" eb="11">
      <t>アンプルヨウトウケツカンソウソウチ</t>
    </rPh>
    <phoneticPr fontId="7"/>
  </si>
  <si>
    <t>分析・測定関連機器</t>
  </si>
  <si>
    <t>アンプル熔閉器</t>
    <rPh sb="0" eb="7">
      <t>アンプルヨウヘイキ</t>
    </rPh>
    <phoneticPr fontId="7"/>
  </si>
  <si>
    <t>イオン研磨装置</t>
    <rPh sb="0" eb="7">
      <t>イオンケンマソウチ</t>
    </rPh>
    <phoneticPr fontId="7"/>
  </si>
  <si>
    <t>インキュベータ</t>
    <rPh sb="0" eb="7">
      <t>インキュベータ</t>
    </rPh>
    <phoneticPr fontId="7"/>
  </si>
  <si>
    <t>インピーダンスアナライザ</t>
    <rPh sb="0" eb="12">
      <t>インピーダンスアナライザ</t>
    </rPh>
    <phoneticPr fontId="7"/>
  </si>
  <si>
    <t>電子・情報関連機器</t>
  </si>
  <si>
    <t>ウェットブラスト装置</t>
    <rPh sb="0" eb="10">
      <t>ウェットブラストソウチ</t>
    </rPh>
    <phoneticPr fontId="7"/>
  </si>
  <si>
    <t>エネルギー分散型蛍光X線分析装置(EDXRF)</t>
    <rPh sb="0" eb="23">
      <t>エネルギーブンサンガタケイコウＸセンブンセキソウチ（ＥＤＸＲＦ）</t>
    </rPh>
    <phoneticPr fontId="7"/>
  </si>
  <si>
    <t>FEM磁場シミュレータ</t>
    <rPh sb="0" eb="11">
      <t>エフイーエムジバシミュレータ</t>
    </rPh>
    <phoneticPr fontId="7"/>
  </si>
  <si>
    <t>LCRメータ</t>
    <rPh sb="0" eb="6">
      <t>エルシーアールメータ</t>
    </rPh>
    <phoneticPr fontId="7"/>
  </si>
  <si>
    <t>エンジニアリングプラスチック造形システム</t>
    <rPh sb="0" eb="20">
      <t>エンジニアリングプラスチックゾウケイシステム</t>
    </rPh>
    <phoneticPr fontId="7"/>
  </si>
  <si>
    <t>遠心分離機</t>
    <rPh sb="0" eb="5">
      <t>エンシンブンリキ</t>
    </rPh>
    <phoneticPr fontId="7"/>
  </si>
  <si>
    <t>大型オートクレーブ</t>
    <rPh sb="0" eb="9">
      <t>オオガタオートクレーブ</t>
    </rPh>
    <phoneticPr fontId="7"/>
  </si>
  <si>
    <t>大型ホットプレス</t>
    <rPh sb="0" eb="8">
      <t>オオガタホットプレス</t>
    </rPh>
    <phoneticPr fontId="7"/>
  </si>
  <si>
    <t>材料加工関連機器</t>
    <rPh sb="0" eb="8">
      <t>ザイリョウカコウカンレンキキ</t>
    </rPh>
    <phoneticPr fontId="7"/>
  </si>
  <si>
    <t>オートサンプラー付GC-MS／O</t>
    <rPh sb="0" eb="16">
      <t>オートサンプラーツキＧＣ－ＭＳ／Ｏ</t>
    </rPh>
    <phoneticPr fontId="7"/>
  </si>
  <si>
    <t>温度勾配恒温器</t>
    <rPh sb="0" eb="7">
      <t>オンドコウバイコウオンキ</t>
    </rPh>
    <phoneticPr fontId="7"/>
  </si>
  <si>
    <t>カー効果顕微鏡</t>
    <rPh sb="0" eb="7">
      <t>カーコウカケンビキョウ</t>
    </rPh>
    <phoneticPr fontId="7"/>
  </si>
  <si>
    <t>加圧型ニーダー</t>
    <rPh sb="0" eb="7">
      <t>カアツガタニーダー</t>
    </rPh>
    <phoneticPr fontId="7"/>
  </si>
  <si>
    <t>外観検査用AIシステム</t>
    <rPh sb="0" eb="11">
      <t>ガイカンケンサヨウＡＩシステム</t>
    </rPh>
    <phoneticPr fontId="7"/>
  </si>
  <si>
    <t>ガウスメータ</t>
    <rPh sb="0" eb="6">
      <t>ガウスメータ</t>
    </rPh>
    <phoneticPr fontId="7"/>
  </si>
  <si>
    <t>加振システム</t>
    <rPh sb="0" eb="6">
      <t>カシンシステム</t>
    </rPh>
    <phoneticPr fontId="7"/>
  </si>
  <si>
    <t>ガスクロマトグラフ</t>
    <rPh sb="0" eb="9">
      <t>ガスクロマトグラフ</t>
    </rPh>
    <phoneticPr fontId="7"/>
  </si>
  <si>
    <t>カットオフマシン</t>
    <rPh sb="0" eb="8">
      <t>カットオフマシン</t>
    </rPh>
    <phoneticPr fontId="7"/>
  </si>
  <si>
    <t>過渡サージ試験装置</t>
    <rPh sb="0" eb="9">
      <t>カトサージシケンソウチ</t>
    </rPh>
    <phoneticPr fontId="7"/>
  </si>
  <si>
    <t>加熱加圧埋込機</t>
    <rPh sb="0" eb="7">
      <t>カネツカアツウメコミキ</t>
    </rPh>
    <phoneticPr fontId="7"/>
  </si>
  <si>
    <t>雷サージ試験装置</t>
    <rPh sb="0" eb="8">
      <t>カミナリサージシケンソウチ</t>
    </rPh>
    <phoneticPr fontId="7"/>
  </si>
  <si>
    <t>ガラスビード作製装置</t>
    <rPh sb="0" eb="10">
      <t>ガラスビードサクセイソウチ</t>
    </rPh>
    <phoneticPr fontId="7"/>
  </si>
  <si>
    <t>乾燥機</t>
    <rPh sb="0" eb="3">
      <t>カンソウキ</t>
    </rPh>
    <phoneticPr fontId="7"/>
  </si>
  <si>
    <t>缶詰巻き締め機</t>
    <rPh sb="0" eb="7">
      <t>カンヅメマキジメキ</t>
    </rPh>
    <phoneticPr fontId="7"/>
  </si>
  <si>
    <t>機械的特性評価試験機</t>
    <rPh sb="0" eb="10">
      <t>キカイテキトクセイヒョウカシケンキ</t>
    </rPh>
    <phoneticPr fontId="7"/>
  </si>
  <si>
    <t>CAD連携CAEシステム</t>
    <rPh sb="0" eb="12">
      <t>キャドレンケイＣＡＥシステム</t>
    </rPh>
    <phoneticPr fontId="7"/>
  </si>
  <si>
    <t>吸光マイクロプレートリーダー</t>
    <rPh sb="0" eb="14">
      <t>キュウコウマイクロプレートリーダー</t>
    </rPh>
    <phoneticPr fontId="7"/>
  </si>
  <si>
    <t>気流式粉砕機</t>
    <rPh sb="0" eb="6">
      <t>キリュウシキフンサイキ</t>
    </rPh>
    <phoneticPr fontId="7"/>
  </si>
  <si>
    <t>クリープ試験機</t>
    <rPh sb="0" eb="7">
      <t>クリープシケンキ</t>
    </rPh>
    <phoneticPr fontId="7"/>
  </si>
  <si>
    <t>クリーンルーム</t>
    <rPh sb="0" eb="7">
      <t>クリーンルーム</t>
    </rPh>
    <phoneticPr fontId="7"/>
  </si>
  <si>
    <t>施設</t>
    <rPh sb="0" eb="2">
      <t>シセツ</t>
    </rPh>
    <phoneticPr fontId="7"/>
  </si>
  <si>
    <t>蛍光分光光度計</t>
    <rPh sb="0" eb="7">
      <t>ケイコウブンコウコウドケイ</t>
    </rPh>
    <phoneticPr fontId="7"/>
  </si>
  <si>
    <t>蛍光マイクロプレートリーダー</t>
    <rPh sb="0" eb="14">
      <t>ケイコウマイクロプレートリーダー</t>
    </rPh>
    <phoneticPr fontId="7"/>
  </si>
  <si>
    <t>減圧加熱調理機</t>
    <rPh sb="0" eb="7">
      <t>ゲンアツカネツチョウリキ</t>
    </rPh>
    <phoneticPr fontId="7"/>
  </si>
  <si>
    <t>顕微鏡機能付き赤外線サーモグラフィ</t>
    <rPh sb="0" eb="17">
      <t>ケンビキョウキノウツキセキガイセンサーモグラフィ</t>
    </rPh>
    <phoneticPr fontId="7"/>
  </si>
  <si>
    <t>顕微鏡式薄膜測定装置</t>
    <rPh sb="0" eb="10">
      <t>ケンビキョウシキハクマクソクテイソウチ</t>
    </rPh>
    <phoneticPr fontId="7"/>
  </si>
  <si>
    <t>恒温恒湿槽</t>
    <rPh sb="0" eb="5">
      <t>コウオンコウシツソウ</t>
    </rPh>
    <phoneticPr fontId="7"/>
  </si>
  <si>
    <t>高温焼成実験炉</t>
    <rPh sb="0" eb="7">
      <t>コウオンショウセイジッケンロ</t>
    </rPh>
    <phoneticPr fontId="7"/>
  </si>
  <si>
    <t>恒温振とう器</t>
    <rPh sb="0" eb="6">
      <t>コウオンシントウキ</t>
    </rPh>
    <phoneticPr fontId="7"/>
  </si>
  <si>
    <t>工具顕微鏡</t>
    <rPh sb="0" eb="5">
      <t>コウグケンビキョウ</t>
    </rPh>
    <phoneticPr fontId="7"/>
  </si>
  <si>
    <t>精密測定関連機器</t>
  </si>
  <si>
    <t>工具評価用電子顕微鏡</t>
    <rPh sb="0" eb="10">
      <t>コウグヒョウカヨウデンシケンビキョウ</t>
    </rPh>
    <phoneticPr fontId="7"/>
  </si>
  <si>
    <t>講師控室</t>
    <rPh sb="0" eb="4">
      <t>コウシヒカエシツ</t>
    </rPh>
    <phoneticPr fontId="7"/>
  </si>
  <si>
    <t>高周波電磁界解析シミュレータ</t>
    <rPh sb="0" eb="14">
      <t>コウシュウハデンジカイカイセキシミュレータ</t>
    </rPh>
    <phoneticPr fontId="7"/>
  </si>
  <si>
    <t>高速NCフライス盤</t>
    <rPh sb="0" eb="9">
      <t>コウソクＮＣフライスバン</t>
    </rPh>
    <phoneticPr fontId="7"/>
  </si>
  <si>
    <t>高速液体クロマトグラフ</t>
    <rPh sb="0" eb="11">
      <t>コウソクエキタイクロマトグラフ</t>
    </rPh>
    <phoneticPr fontId="7"/>
  </si>
  <si>
    <t>高速精密カッティング</t>
    <rPh sb="0" eb="10">
      <t>コウソクセイミツカッティング</t>
    </rPh>
    <phoneticPr fontId="7"/>
  </si>
  <si>
    <t>高速電力増幅器</t>
    <rPh sb="0" eb="7">
      <t>コウソクデンリョクゾウフクキ</t>
    </rPh>
    <phoneticPr fontId="7"/>
  </si>
  <si>
    <t>高速引張圧縮試験機</t>
    <rPh sb="0" eb="9">
      <t>コウソクヒッパリアッシュクシケンキ</t>
    </rPh>
    <phoneticPr fontId="7"/>
  </si>
  <si>
    <t>光沢計</t>
    <rPh sb="0" eb="3">
      <t>コウタクケイ</t>
    </rPh>
    <phoneticPr fontId="7"/>
  </si>
  <si>
    <t>高分子材料コンパウンド装置</t>
    <rPh sb="0" eb="13">
      <t>コウブンシザイリョウコンパウンドソウチ</t>
    </rPh>
    <phoneticPr fontId="7"/>
  </si>
  <si>
    <t>小型彫刻機</t>
    <rPh sb="0" eb="5">
      <t>コガタチョウコクキ</t>
    </rPh>
    <phoneticPr fontId="7"/>
  </si>
  <si>
    <t>小型レトルト殺菌装置</t>
    <rPh sb="0" eb="10">
      <t>コガタレトルトサッキンソウチ</t>
    </rPh>
    <phoneticPr fontId="7"/>
  </si>
  <si>
    <t>サーマルタンク500</t>
    <rPh sb="0" eb="10">
      <t>サーマルタンク５００</t>
    </rPh>
    <phoneticPr fontId="7"/>
  </si>
  <si>
    <t>サイレントカッター</t>
    <rPh sb="0" eb="9">
      <t>サイレントカッター</t>
    </rPh>
    <phoneticPr fontId="7"/>
  </si>
  <si>
    <t>サブミクロン三次元X線顕微鏡(XRM)</t>
    <rPh sb="0" eb="19">
      <t>サブミクロンサンジゲンＸセンケンビキョウ（ＸＲＭ）</t>
    </rPh>
    <phoneticPr fontId="7"/>
  </si>
  <si>
    <t>産学交流室</t>
    <rPh sb="0" eb="5">
      <t>サンガクコウリュウシツ</t>
    </rPh>
    <phoneticPr fontId="7"/>
  </si>
  <si>
    <t>三次元CADシステム</t>
    <rPh sb="0" eb="10">
      <t>サンジゲンＣＡＤシステム</t>
    </rPh>
    <phoneticPr fontId="7"/>
  </si>
  <si>
    <t>三次元座標測定機</t>
    <rPh sb="0" eb="8">
      <t>サンジゲンザヒョウソクテイキ</t>
    </rPh>
    <phoneticPr fontId="7"/>
  </si>
  <si>
    <t>CAE検証用計測システム</t>
    <rPh sb="0" eb="12">
      <t>シーエーイーケンショウヨウケイソクシステム</t>
    </rPh>
    <phoneticPr fontId="7"/>
  </si>
  <si>
    <t>CAEシステムワークステーション</t>
    <rPh sb="0" eb="16">
      <t>シーエーイーシステムワークステーション</t>
    </rPh>
    <phoneticPr fontId="7"/>
  </si>
  <si>
    <t>シールドルーム</t>
    <rPh sb="0" eb="7">
      <t>シールドルーム</t>
    </rPh>
    <phoneticPr fontId="7"/>
  </si>
  <si>
    <t>紫外可視近赤外分光光度計</t>
    <rPh sb="0" eb="12">
      <t>シガイカシキンセキガイブンコウコウドケイ</t>
    </rPh>
    <phoneticPr fontId="7"/>
  </si>
  <si>
    <t>紫外可視分光光度計</t>
    <rPh sb="0" eb="9">
      <t>シガイカシブンコウコウドケイ</t>
    </rPh>
    <phoneticPr fontId="7"/>
  </si>
  <si>
    <t>紫外線照度計</t>
    <rPh sb="0" eb="6">
      <t>シガイセンショウドケイ</t>
    </rPh>
    <phoneticPr fontId="7"/>
  </si>
  <si>
    <t>磁気シールドケース</t>
    <rPh sb="0" eb="9">
      <t>ジキシールドケース</t>
    </rPh>
    <phoneticPr fontId="7"/>
  </si>
  <si>
    <t>実用化研究室</t>
    <rPh sb="0" eb="6">
      <t>ジツヨウカケンキュウシツ</t>
    </rPh>
    <phoneticPr fontId="7"/>
  </si>
  <si>
    <t>自動研磨機</t>
    <rPh sb="0" eb="5">
      <t>ジドウケンマキ</t>
    </rPh>
    <phoneticPr fontId="7"/>
  </si>
  <si>
    <t>磁場中熱処理装置</t>
    <rPh sb="0" eb="8">
      <t>ジバチュウネツショリソウチ</t>
    </rPh>
    <phoneticPr fontId="7"/>
  </si>
  <si>
    <t>車載機器用イミュニティ試験システム</t>
    <rPh sb="0" eb="17">
      <t>シャサイキキヨウイミュニティシケンシステム</t>
    </rPh>
    <phoneticPr fontId="7"/>
  </si>
  <si>
    <t>樹脂流動解析ソフトウェア</t>
    <rPh sb="0" eb="12">
      <t>ジュシリュウドウカイセキソフトウェア</t>
    </rPh>
    <phoneticPr fontId="7"/>
  </si>
  <si>
    <t>小会議室</t>
    <rPh sb="0" eb="4">
      <t>ショウカイギシツ</t>
    </rPh>
    <phoneticPr fontId="7"/>
  </si>
  <si>
    <t>衝撃試験装置</t>
    <rPh sb="0" eb="6">
      <t>ショウゲキシケンソウチ</t>
    </rPh>
    <phoneticPr fontId="7"/>
  </si>
  <si>
    <t>小研修室</t>
    <rPh sb="0" eb="4">
      <t>ショウケンシュウシツ</t>
    </rPh>
    <phoneticPr fontId="7"/>
  </si>
  <si>
    <t>食品脱水機</t>
    <rPh sb="0" eb="5">
      <t>ショクヒンダッスイキ</t>
    </rPh>
    <phoneticPr fontId="7"/>
  </si>
  <si>
    <t>真円度測定機</t>
    <rPh sb="0" eb="6">
      <t>シンエンドソクテイキ</t>
    </rPh>
    <phoneticPr fontId="7"/>
  </si>
  <si>
    <t>真空ガス置換包装機</t>
    <rPh sb="0" eb="9">
      <t>シンクウガスチカンホウソウキ</t>
    </rPh>
    <phoneticPr fontId="7"/>
  </si>
  <si>
    <t>真空注型機</t>
    <rPh sb="0" eb="5">
      <t>シンクウチュウガタキ</t>
    </rPh>
    <phoneticPr fontId="7"/>
  </si>
  <si>
    <t>真空凍結乾燥機</t>
    <rPh sb="0" eb="7">
      <t>シンクウトウケツカンソウキ</t>
    </rPh>
    <phoneticPr fontId="7"/>
  </si>
  <si>
    <t>振動研磨機</t>
    <rPh sb="0" eb="5">
      <t>シンドウケンマキ</t>
    </rPh>
    <phoneticPr fontId="7"/>
  </si>
  <si>
    <t>振動試験装置</t>
    <rPh sb="0" eb="6">
      <t>シンドウシケンソウチ</t>
    </rPh>
    <phoneticPr fontId="7"/>
  </si>
  <si>
    <t>振動データ収集システム</t>
    <rPh sb="0" eb="11">
      <t>シンドウデータシュウシュウシステム</t>
    </rPh>
    <phoneticPr fontId="7"/>
  </si>
  <si>
    <t>水分活性測定装置</t>
    <rPh sb="0" eb="8">
      <t>スイブンカッセイソクテイソウチ</t>
    </rPh>
    <phoneticPr fontId="7"/>
  </si>
  <si>
    <t>スーパーミキサー</t>
    <rPh sb="0" eb="8">
      <t>スーパーミキサー</t>
    </rPh>
    <phoneticPr fontId="7"/>
  </si>
  <si>
    <t>スチームコンベクションオーブン</t>
    <rPh sb="0" eb="15">
      <t>スチームコンベクションオーブン</t>
    </rPh>
    <phoneticPr fontId="7"/>
  </si>
  <si>
    <t>スパーク放電発光分光分析装置</t>
    <rPh sb="0" eb="14">
      <t>スパークホウデンハッコウブンコウブンセキソウチ</t>
    </rPh>
    <phoneticPr fontId="7"/>
  </si>
  <si>
    <t>スパッタ装置</t>
    <rPh sb="0" eb="6">
      <t>スパッタソウチ</t>
    </rPh>
    <phoneticPr fontId="7"/>
  </si>
  <si>
    <t>スピンコーター</t>
    <rPh sb="0" eb="7">
      <t>スピンコーター</t>
    </rPh>
    <phoneticPr fontId="7"/>
  </si>
  <si>
    <t>スライシングマシン</t>
    <rPh sb="0" eb="9">
      <t>スライシングマシン</t>
    </rPh>
    <phoneticPr fontId="7"/>
  </si>
  <si>
    <t>3D超音波検査装置</t>
    <rPh sb="0" eb="9">
      <t>スリーディーチョウオンパケンサソウチ</t>
    </rPh>
    <phoneticPr fontId="7"/>
  </si>
  <si>
    <t>3Dひずみ計測システム</t>
    <rPh sb="0" eb="11">
      <t>スリーディーヒズミケイソクシステム</t>
    </rPh>
    <phoneticPr fontId="7"/>
  </si>
  <si>
    <t>生物顕微鏡システム</t>
    <rPh sb="0" eb="9">
      <t>セイブツケンビキョウシステム</t>
    </rPh>
    <phoneticPr fontId="7"/>
  </si>
  <si>
    <t>精密自動切断機</t>
    <rPh sb="0" eb="7">
      <t>セイミツジドウセツダンキ</t>
    </rPh>
    <phoneticPr fontId="7"/>
  </si>
  <si>
    <t>接触角計</t>
    <rPh sb="0" eb="4">
      <t>セッショクカクケイ</t>
    </rPh>
    <phoneticPr fontId="7"/>
  </si>
  <si>
    <t>全光束測定システム</t>
    <rPh sb="0" eb="9">
      <t>ゼンコウソクソクテイシステム</t>
    </rPh>
    <phoneticPr fontId="7"/>
  </si>
  <si>
    <t>走査型電子顕微鏡</t>
    <rPh sb="0" eb="8">
      <t>ソウサガタデンシケンビキョウ</t>
    </rPh>
    <phoneticPr fontId="7"/>
  </si>
  <si>
    <t>送風定温恒温器</t>
    <rPh sb="0" eb="7">
      <t>ソウフウテイオンコウオンキ</t>
    </rPh>
    <phoneticPr fontId="7"/>
  </si>
  <si>
    <t>大会議室</t>
    <rPh sb="0" eb="4">
      <t>ダイカイギシツ</t>
    </rPh>
    <phoneticPr fontId="7"/>
  </si>
  <si>
    <t>ダイヤモンドワイヤーソー</t>
    <rPh sb="0" eb="12">
      <t>ダイヤモンドワイヤーソー</t>
    </rPh>
    <phoneticPr fontId="7"/>
  </si>
  <si>
    <t>大容量冷却遠心分離機</t>
    <rPh sb="0" eb="10">
      <t>ダイヨウリョウレイキャクエンシンブンリキ</t>
    </rPh>
    <phoneticPr fontId="7"/>
  </si>
  <si>
    <t>卓上型小型包あん機</t>
    <rPh sb="0" eb="9">
      <t>タクジョウガタコガタツツミアンキ</t>
    </rPh>
    <phoneticPr fontId="7"/>
  </si>
  <si>
    <t>卓上型万能高速カッター・ミキサー</t>
    <rPh sb="0" eb="16">
      <t>タクジョウガタバンノウコウソクカッター・ミキサー</t>
    </rPh>
    <phoneticPr fontId="7"/>
  </si>
  <si>
    <t>多チャンネル電流測定器</t>
    <rPh sb="0" eb="11">
      <t>タチャンネルデンリュウソクテイキ</t>
    </rPh>
    <phoneticPr fontId="7"/>
  </si>
  <si>
    <t>窒素分析装置</t>
    <rPh sb="0" eb="6">
      <t>チッソブンセキソウチ</t>
    </rPh>
    <phoneticPr fontId="7"/>
  </si>
  <si>
    <t>中研修室</t>
    <rPh sb="0" eb="4">
      <t>チュウケンシュウシツ</t>
    </rPh>
    <phoneticPr fontId="7"/>
  </si>
  <si>
    <t>超音波厚さ計</t>
    <rPh sb="0" eb="6">
      <t>チョウオンパアツサケイ</t>
    </rPh>
    <phoneticPr fontId="7"/>
  </si>
  <si>
    <t>超音波援用加工装置</t>
    <rPh sb="0" eb="9">
      <t>チョウオンパエンヨウカコウソウチ</t>
    </rPh>
    <phoneticPr fontId="7"/>
  </si>
  <si>
    <t>超高速液体クロマトグラフ質量分析システム</t>
    <rPh sb="0" eb="20">
      <t>チョウコウソクエキタイクロマトグラフシツリョウブンセキシステム</t>
    </rPh>
    <phoneticPr fontId="7"/>
  </si>
  <si>
    <t>超精密CNC成形平面研削盤</t>
    <rPh sb="0" eb="13">
      <t>チョウセイミツＣＮＣセイケイヘイメンケンサクバン</t>
    </rPh>
    <phoneticPr fontId="7"/>
  </si>
  <si>
    <t>超精密非接触三次元形状評価装置</t>
    <rPh sb="0" eb="15">
      <t>チョウセイミツヒセッショクサンジゲンケイジョウヒョウカソウチ</t>
    </rPh>
    <phoneticPr fontId="7"/>
  </si>
  <si>
    <t>超精密表面粗さ測定機</t>
    <rPh sb="0" eb="10">
      <t>チョウセイミツヒョウメンアラサソクテイキ</t>
    </rPh>
    <phoneticPr fontId="7"/>
  </si>
  <si>
    <t>腸詰機</t>
    <rPh sb="0" eb="3">
      <t>チョウヅメキ</t>
    </rPh>
    <phoneticPr fontId="7"/>
  </si>
  <si>
    <t>超低温恒温恒湿槽</t>
    <rPh sb="0" eb="8">
      <t>チョウテイオンコウオンコウシツソウ</t>
    </rPh>
    <phoneticPr fontId="7"/>
  </si>
  <si>
    <t>超低温フリーザー</t>
    <rPh sb="0" eb="8">
      <t>チョウテイオンフリーザー</t>
    </rPh>
    <phoneticPr fontId="7"/>
  </si>
  <si>
    <t>ツインロックウェル硬さ試験機</t>
    <rPh sb="0" eb="14">
      <t>ツインロックウェルカタサシケンキ</t>
    </rPh>
    <phoneticPr fontId="7"/>
  </si>
  <si>
    <t>通信プロトコル解析機能付きデジタルオシロスコープ</t>
    <rPh sb="0" eb="24">
      <t>ツウシンプロトコルカイセキキノウツキデジタルオシロスコープ</t>
    </rPh>
    <phoneticPr fontId="7"/>
  </si>
  <si>
    <t>デジタルオシロスコープ</t>
    <rPh sb="0" eb="11">
      <t>デジタルオシロスコープ</t>
    </rPh>
    <phoneticPr fontId="7"/>
  </si>
  <si>
    <t>デジタルマルチメータ</t>
    <rPh sb="0" eb="10">
      <t>デジタルマルチメータ</t>
    </rPh>
    <phoneticPr fontId="7"/>
  </si>
  <si>
    <t>電圧ディップ瞬時電圧変動試験装置</t>
    <rPh sb="0" eb="16">
      <t>デンアツディップシュンジデンアツヘンドウシケンソウチ</t>
    </rPh>
    <phoneticPr fontId="7"/>
  </si>
  <si>
    <t>電圧発生器</t>
    <rPh sb="0" eb="5">
      <t>デンアツハッセイキ</t>
    </rPh>
    <phoneticPr fontId="7"/>
  </si>
  <si>
    <t>電気泳動ゲル撮影装置</t>
    <rPh sb="0" eb="10">
      <t>デンキエイドウゲルサツエイソウチ</t>
    </rPh>
    <phoneticPr fontId="7"/>
  </si>
  <si>
    <t>電気炉</t>
    <rPh sb="0" eb="3">
      <t>デンキロ</t>
    </rPh>
    <phoneticPr fontId="7"/>
  </si>
  <si>
    <t>電源高調波・フリッカ測定装置</t>
    <rPh sb="0" eb="14">
      <t>デンゲンコウチョウハ・フリッカソクテイソウチ</t>
    </rPh>
    <phoneticPr fontId="7"/>
  </si>
  <si>
    <t>電源ノイズアナライザ</t>
    <rPh sb="0" eb="10">
      <t>デンゲンノイズアナライザ</t>
    </rPh>
    <phoneticPr fontId="7"/>
  </si>
  <si>
    <t>電子顕微鏡試料作成用スライサー</t>
    <rPh sb="0" eb="15">
      <t>デンシケンビキョウシリョウサクセイヨウスライサー</t>
    </rPh>
    <phoneticPr fontId="7"/>
  </si>
  <si>
    <t>電子天秤</t>
    <rPh sb="0" eb="4">
      <t>デンシテンビン</t>
    </rPh>
    <phoneticPr fontId="7"/>
  </si>
  <si>
    <t>電力増幅器</t>
    <rPh sb="0" eb="5">
      <t>デンリョクゾウフクキ</t>
    </rPh>
    <phoneticPr fontId="7"/>
  </si>
  <si>
    <t>倒立型金属顕微鏡</t>
    <rPh sb="0" eb="8">
      <t>トウリツガタキンゾクケンビキョウ</t>
    </rPh>
    <phoneticPr fontId="7"/>
  </si>
  <si>
    <t>二次元色彩輝度計</t>
    <rPh sb="0" eb="8">
      <t>ニジゲンシキサイキドケイ</t>
    </rPh>
    <phoneticPr fontId="7"/>
  </si>
  <si>
    <t>任意波形発生器</t>
    <rPh sb="0" eb="7">
      <t>ニンイハケイハッセイキ</t>
    </rPh>
    <phoneticPr fontId="7"/>
  </si>
  <si>
    <t>熱間等方圧プレス</t>
    <rPh sb="0" eb="8">
      <t>ネツカントウホウアツプレス</t>
    </rPh>
    <phoneticPr fontId="7"/>
  </si>
  <si>
    <t>熱衝撃試験機</t>
    <rPh sb="0" eb="6">
      <t>ネツショウゲキシケンキ</t>
    </rPh>
    <phoneticPr fontId="7"/>
  </si>
  <si>
    <t>ネットワークインピーダンスアナライザ</t>
    <rPh sb="0" eb="18">
      <t>ネットワークインピーダンスアナライザ</t>
    </rPh>
    <phoneticPr fontId="7"/>
  </si>
  <si>
    <t>熱ナノインプリント装置</t>
    <rPh sb="0" eb="11">
      <t>ネツナノインプリントソウチ</t>
    </rPh>
    <phoneticPr fontId="7"/>
  </si>
  <si>
    <t>熱溶解積層造形システム</t>
    <rPh sb="0" eb="11">
      <t>ネツヨウカイセキソウゾウケイシステム</t>
    </rPh>
    <phoneticPr fontId="7"/>
  </si>
  <si>
    <t>ハイスピードカメラ</t>
    <rPh sb="0" eb="9">
      <t>ハイスピードカメラ</t>
    </rPh>
    <phoneticPr fontId="7"/>
  </si>
  <si>
    <t>ハイパースペクトルカメラ</t>
    <rPh sb="0" eb="12">
      <t>ハイパースペクトルカメラ</t>
    </rPh>
    <phoneticPr fontId="7"/>
  </si>
  <si>
    <t>薄膜透磁率測定システム</t>
    <rPh sb="0" eb="11">
      <t>ハクマクトウジリツソクテイシステム</t>
    </rPh>
    <phoneticPr fontId="7"/>
  </si>
  <si>
    <t>波長分散型蛍光X線分析装置(WDXRF)</t>
    <rPh sb="0" eb="20">
      <t>ハチョウブンサンガタケイコウＸセンブンセキソウチ（ＷＤＸＲＦ）</t>
    </rPh>
    <phoneticPr fontId="7"/>
  </si>
  <si>
    <t>PCRサーマルサイクラ</t>
    <rPh sb="0" eb="11">
      <t>ピーシーアールサーマルサイクラ</t>
    </rPh>
    <phoneticPr fontId="7"/>
  </si>
  <si>
    <t>非接触画像光学式三次元デジタイザ(FLARE)</t>
    <rPh sb="0" eb="23">
      <t>ヒセッショクガゾウコウガクシキサンジゲンデジタイザ（ＦＬＡＲＥ）</t>
    </rPh>
    <phoneticPr fontId="7"/>
  </si>
  <si>
    <t>非接触三次元測定機</t>
    <rPh sb="0" eb="9">
      <t>ヒセッショクサンジゲンソクテイキ</t>
    </rPh>
    <phoneticPr fontId="7"/>
  </si>
  <si>
    <t>非接触三次元表面粗さ測定機</t>
    <rPh sb="0" eb="13">
      <t>ヒセッショクサンジゲンヒョウメンアラサソクテイキ</t>
    </rPh>
    <phoneticPr fontId="7"/>
  </si>
  <si>
    <t>非接触三次元平面度測定機</t>
    <rPh sb="0" eb="12">
      <t>ヒセッショクサンジゲンヘイメンドソクテイキ</t>
    </rPh>
    <phoneticPr fontId="7"/>
  </si>
  <si>
    <t>非接触レーザ振動計</t>
    <rPh sb="0" eb="9">
      <t>ヒセッショクレーザシンドウケイ</t>
    </rPh>
    <phoneticPr fontId="7"/>
  </si>
  <si>
    <t>ビッカース硬度計</t>
    <rPh sb="0" eb="8">
      <t>ビッカースコウドケイ</t>
    </rPh>
    <phoneticPr fontId="7"/>
  </si>
  <si>
    <t>引張圧縮試験機</t>
    <rPh sb="0" eb="7">
      <t>ヒッパリアッシュクシケンキ</t>
    </rPh>
    <phoneticPr fontId="7"/>
  </si>
  <si>
    <t>表面粗さ・形状測定機</t>
    <rPh sb="0" eb="10">
      <t>ヒョウメンアラサ・ケイジョウソクテイキ</t>
    </rPh>
    <phoneticPr fontId="7"/>
  </si>
  <si>
    <t>微量分光光度計</t>
    <rPh sb="0" eb="7">
      <t>ビリョウブンコウコウドケイ</t>
    </rPh>
    <phoneticPr fontId="7"/>
  </si>
  <si>
    <t>複合環境試験用恒温恒湿槽</t>
    <rPh sb="0" eb="12">
      <t>フクゴウカンキョウシケンヨウコウオンコウシツソウ</t>
    </rPh>
    <phoneticPr fontId="7"/>
  </si>
  <si>
    <t>複合材料作製用オートクレーブ</t>
    <rPh sb="0" eb="14">
      <t>フクゴウザイリョウサクセイヨウオートクレーブ</t>
    </rPh>
    <phoneticPr fontId="7"/>
  </si>
  <si>
    <t>フラックスゲート磁力計</t>
    <rPh sb="0" eb="11">
      <t>フラックスゲートジリョクケイ</t>
    </rPh>
    <phoneticPr fontId="7"/>
  </si>
  <si>
    <t>プリント基板加工装置</t>
    <rPh sb="0" eb="10">
      <t>プリントキバンカコウソウチ</t>
    </rPh>
    <phoneticPr fontId="7"/>
  </si>
  <si>
    <t>分光色彩計</t>
    <rPh sb="0" eb="5">
      <t>ブンコウシキサイケイ</t>
    </rPh>
    <phoneticPr fontId="7"/>
  </si>
  <si>
    <t>分光変角色差計</t>
    <rPh sb="0" eb="7">
      <t>ブンコウヘンカドシキサケイ</t>
    </rPh>
    <phoneticPr fontId="7"/>
  </si>
  <si>
    <t>粉砕機</t>
    <rPh sb="0" eb="3">
      <t>フンサイキ</t>
    </rPh>
    <phoneticPr fontId="7"/>
  </si>
  <si>
    <t>平面研削盤</t>
    <rPh sb="0" eb="5">
      <t>ヘイメンケンサクバン</t>
    </rPh>
    <phoneticPr fontId="7"/>
  </si>
  <si>
    <t>放電プラズマ焼結機</t>
    <rPh sb="0" eb="9">
      <t>ホウデンプラズマショウケツキ</t>
    </rPh>
    <phoneticPr fontId="7"/>
  </si>
  <si>
    <t>飽和蒸気調理機</t>
    <rPh sb="0" eb="7">
      <t>ホウワジョウキチョウリキ</t>
    </rPh>
    <phoneticPr fontId="7"/>
  </si>
  <si>
    <t>ポータブル3Dデジタイザ</t>
    <rPh sb="0" eb="12">
      <t>ポータブル３Ｄデジタイザ</t>
    </rPh>
    <phoneticPr fontId="7"/>
  </si>
  <si>
    <t>ポータブル型X線残留応力測定装置</t>
    <rPh sb="0" eb="16">
      <t>ポータブルガタＸセンザンリュウオウリョクソクテイソウチ</t>
    </rPh>
    <phoneticPr fontId="7"/>
  </si>
  <si>
    <t>マイクロスコープ</t>
    <rPh sb="0" eb="8">
      <t>マイクロスコープ</t>
    </rPh>
    <phoneticPr fontId="7"/>
  </si>
  <si>
    <t>マイクロスコープ(DMS1000)</t>
    <rPh sb="0" eb="17">
      <t>マイクロスコープ（ＤＭＳ１０００）</t>
    </rPh>
    <phoneticPr fontId="7"/>
  </si>
  <si>
    <t>マイクロスライサー</t>
    <rPh sb="0" eb="9">
      <t>マイクロスライサー</t>
    </rPh>
    <phoneticPr fontId="7"/>
  </si>
  <si>
    <t>マイクロ波プローバ</t>
    <rPh sb="0" eb="9">
      <t>マイクロハプローバ</t>
    </rPh>
    <phoneticPr fontId="7"/>
  </si>
  <si>
    <t>マイクロフォーカスX線CT装置</t>
    <rPh sb="0" eb="15">
      <t>マイクロフォーカスＸセンＣＴソウチ</t>
    </rPh>
    <phoneticPr fontId="7"/>
  </si>
  <si>
    <t>マイクロフォーカスX線透過装置</t>
    <rPh sb="0" eb="15">
      <t>マイクロフォーカスＸセントウカソウチ</t>
    </rPh>
    <phoneticPr fontId="7"/>
  </si>
  <si>
    <t>滅菌用オートクレーブ</t>
    <rPh sb="0" eb="10">
      <t>メッキンヨウオートクレーブ</t>
    </rPh>
    <phoneticPr fontId="7"/>
  </si>
  <si>
    <t>メルトインデックサ</t>
    <rPh sb="0" eb="9">
      <t>メルトインデックサ</t>
    </rPh>
    <phoneticPr fontId="7"/>
  </si>
  <si>
    <t>モーダル解析ソフトウェア</t>
    <rPh sb="0" eb="12">
      <t>モーダルカイセキソフトウェア</t>
    </rPh>
    <phoneticPr fontId="7"/>
  </si>
  <si>
    <t>モバイル分光測色計</t>
    <rPh sb="0" eb="9">
      <t>モバイルブンコウソクショクケイ</t>
    </rPh>
    <phoneticPr fontId="7"/>
  </si>
  <si>
    <t>融砕機(マスコロイダ)</t>
    <rPh sb="0" eb="11">
      <t>ユウサイキ（マスコロイダ）</t>
    </rPh>
    <phoneticPr fontId="7"/>
  </si>
  <si>
    <t>UVプリンター</t>
    <rPh sb="0" eb="7">
      <t>ユーブイプリンター</t>
    </rPh>
    <phoneticPr fontId="7"/>
  </si>
  <si>
    <t>ラマン分光光度計</t>
    <rPh sb="0" eb="8">
      <t>ラマンブンコウコウドケイ</t>
    </rPh>
    <phoneticPr fontId="7"/>
  </si>
  <si>
    <t>流体CAEシステム</t>
    <rPh sb="0" eb="9">
      <t>リュウタイＣＡＥシステム</t>
    </rPh>
    <phoneticPr fontId="7"/>
  </si>
  <si>
    <t>両面焼成調理器</t>
    <rPh sb="0" eb="7">
      <t>リョウメンショウセイチョウリキ</t>
    </rPh>
    <phoneticPr fontId="7"/>
  </si>
  <si>
    <t>両面マスクアライナー</t>
    <rPh sb="0" eb="10">
      <t>リョウメンマスクアライナー</t>
    </rPh>
    <phoneticPr fontId="7"/>
  </si>
  <si>
    <t>冷却遠心分離機</t>
    <rPh sb="0" eb="7">
      <t>レイキャクエンシンブンリキ</t>
    </rPh>
    <phoneticPr fontId="7"/>
  </si>
  <si>
    <t>レーザーカッターシステム</t>
    <rPh sb="0" eb="12">
      <t>レーザーカッターシステム</t>
    </rPh>
    <phoneticPr fontId="7"/>
  </si>
  <si>
    <t>レーザー顕微鏡</t>
    <rPh sb="0" eb="7">
      <t>レーザーケンビキョウ</t>
    </rPh>
    <phoneticPr fontId="7"/>
  </si>
  <si>
    <t>レオメーター(MCR302)</t>
    <rPh sb="0" eb="14">
      <t>レオメーター（ＭＣＲ３０２）</t>
    </rPh>
    <phoneticPr fontId="7"/>
  </si>
  <si>
    <t>ロータリーエバポレータ</t>
    <rPh sb="0" eb="11">
      <t>ロータリーエバポレータ</t>
    </rPh>
    <phoneticPr fontId="7"/>
  </si>
  <si>
    <t>ワンショット測定顕微鏡</t>
    <rPh sb="0" eb="11">
      <t>ワンショットソクテイケンビキョウ</t>
    </rPh>
    <phoneticPr fontId="7"/>
  </si>
  <si>
    <t>宮城県産業技術総合センター所長 殿</t>
  </si>
  <si>
    <t>下記のとおり使用したいので許可されるよう申請します。</t>
  </si>
  <si>
    <t>記</t>
  </si>
  <si>
    <t>使用者の氏名</t>
  </si>
  <si>
    <t>No</t>
  </si>
  <si>
    <t>使用施設・機器名</t>
  </si>
  <si>
    <t>月/日</t>
  </si>
  <si>
    <t>研修</t>
  </si>
  <si>
    <t>h</t>
  </si>
  <si>
    <t>備考</t>
  </si>
  <si>
    <t>区分</t>
  </si>
  <si>
    <t>所長</t>
  </si>
  <si>
    <t>副所長</t>
  </si>
  <si>
    <t>担当者</t>
  </si>
  <si>
    <t>使用料計</t>
    <rPh sb="0" eb="3">
      <t>シヨウリョウ</t>
    </rPh>
    <rPh sb="3" eb="4">
      <t>ケイ</t>
    </rPh>
    <phoneticPr fontId="7"/>
  </si>
  <si>
    <t>手数料計</t>
    <rPh sb="0" eb="3">
      <t>テスウリョウ</t>
    </rPh>
    <rPh sb="3" eb="4">
      <t>ケイ</t>
    </rPh>
    <phoneticPr fontId="7"/>
  </si>
  <si>
    <t>実費負担金計</t>
    <rPh sb="0" eb="2">
      <t>ジッピ</t>
    </rPh>
    <rPh sb="2" eb="5">
      <t>フタンキン</t>
    </rPh>
    <rPh sb="5" eb="6">
      <t>ケイ</t>
    </rPh>
    <phoneticPr fontId="7"/>
  </si>
  <si>
    <t>合計</t>
    <rPh sb="0" eb="2">
      <t>ゴウケイ</t>
    </rPh>
    <phoneticPr fontId="7"/>
  </si>
  <si>
    <t>※決裁</t>
    <rPh sb="1" eb="3">
      <t>ケッサイ</t>
    </rPh>
    <phoneticPr fontId="7"/>
  </si>
  <si>
    <t>産技セ</t>
    <phoneticPr fontId="7"/>
  </si>
  <si>
    <t>時間外 ②</t>
    <phoneticPr fontId="7"/>
  </si>
  <si>
    <t>小計(①+②)</t>
    <phoneticPr fontId="7"/>
  </si>
  <si>
    <t>手数料</t>
    <phoneticPr fontId="7"/>
  </si>
  <si>
    <t>使用料</t>
    <phoneticPr fontId="7"/>
  </si>
  <si>
    <t>使用目的</t>
    <phoneticPr fontId="7"/>
  </si>
  <si>
    <t>×</t>
    <phoneticPr fontId="7"/>
  </si>
  <si>
    <t>※計算基礎等</t>
    <phoneticPr fontId="7"/>
  </si>
  <si>
    <t>〒</t>
    <phoneticPr fontId="7"/>
  </si>
  <si>
    <t>電話番号</t>
    <phoneticPr fontId="7"/>
  </si>
  <si>
    <t xml:space="preserve">時間内 </t>
    <phoneticPr fontId="7"/>
  </si>
  <si>
    <t>①</t>
    <phoneticPr fontId="7"/>
  </si>
  <si>
    <t>②</t>
    <phoneticPr fontId="7"/>
  </si>
  <si>
    <r>
      <t>h</t>
    </r>
    <r>
      <rPr>
        <sz val="8"/>
        <rFont val="BIZ UDP明朝 Medium"/>
        <family val="1"/>
        <charset val="128"/>
      </rPr>
      <t>=</t>
    </r>
    <phoneticPr fontId="7"/>
  </si>
  <si>
    <t>部長</t>
    <rPh sb="0" eb="2">
      <t>ブチョウ</t>
    </rPh>
    <phoneticPr fontId="7"/>
  </si>
  <si>
    <t>班長</t>
    <rPh sb="0" eb="2">
      <t>ハンチョウ</t>
    </rPh>
    <phoneticPr fontId="7"/>
  </si>
  <si>
    <t>総括</t>
    <rPh sb="0" eb="2">
      <t>ソウカツ</t>
    </rPh>
    <phoneticPr fontId="7"/>
  </si>
  <si>
    <t>以下の※欄は記入しないで下さい。</t>
    <phoneticPr fontId="7"/>
  </si>
  <si>
    <t>開始</t>
    <rPh sb="0" eb="2">
      <t>カイシ</t>
    </rPh>
    <phoneticPr fontId="7"/>
  </si>
  <si>
    <t>終了</t>
    <rPh sb="0" eb="2">
      <t>シュウリョウ</t>
    </rPh>
    <phoneticPr fontId="7"/>
  </si>
  <si>
    <t>アーム式デジタイザ(ベクトロン)</t>
    <rPh sb="3" eb="4">
      <t>シキ</t>
    </rPh>
    <phoneticPr fontId="7"/>
  </si>
  <si>
    <t>インパルスノイズ試験装置</t>
    <rPh sb="8" eb="12">
      <t>シケンソウチ</t>
    </rPh>
    <phoneticPr fontId="7"/>
  </si>
  <si>
    <t>X線光電子分光分析装置(XPS―Nexsa)</t>
    <rPh sb="1" eb="2">
      <t>セン</t>
    </rPh>
    <rPh sb="2" eb="5">
      <t>コウデンシ</t>
    </rPh>
    <rPh sb="5" eb="7">
      <t>ブンコウ</t>
    </rPh>
    <rPh sb="7" eb="9">
      <t>ブンセキ</t>
    </rPh>
    <rPh sb="9" eb="11">
      <t>ソウチ</t>
    </rPh>
    <phoneticPr fontId="7"/>
  </si>
  <si>
    <t>FTB試験装置</t>
    <rPh sb="3" eb="5">
      <t>シケン</t>
    </rPh>
    <rPh sb="5" eb="7">
      <t>ソウチ</t>
    </rPh>
    <phoneticPr fontId="7"/>
  </si>
  <si>
    <t>カールフィッシャー水分計(KF水分計)</t>
    <rPh sb="9" eb="12">
      <t>スイブンケイ</t>
    </rPh>
    <rPh sb="15" eb="18">
      <t>スイブンケイ</t>
    </rPh>
    <phoneticPr fontId="7"/>
  </si>
  <si>
    <t>加工特性評価システム</t>
    <rPh sb="0" eb="2">
      <t>カコウ</t>
    </rPh>
    <rPh sb="2" eb="4">
      <t>トクセイ</t>
    </rPh>
    <rPh sb="4" eb="6">
      <t>ヒョウカ</t>
    </rPh>
    <phoneticPr fontId="7"/>
  </si>
  <si>
    <t>材料加工関連機器</t>
  </si>
  <si>
    <t>ガスクロマトグラフ質量分析計(GC―MS)</t>
    <rPh sb="9" eb="11">
      <t>シツリョウ</t>
    </rPh>
    <rPh sb="11" eb="14">
      <t>ブンセキケイ</t>
    </rPh>
    <phoneticPr fontId="7"/>
  </si>
  <si>
    <t>過渡エミッション測定装置</t>
    <rPh sb="0" eb="2">
      <t>カト</t>
    </rPh>
    <rPh sb="8" eb="10">
      <t>ソクテイ</t>
    </rPh>
    <rPh sb="10" eb="12">
      <t>ソウチ</t>
    </rPh>
    <phoneticPr fontId="7"/>
  </si>
  <si>
    <t>クリーンベンチ(MHE―130AJ)</t>
    <phoneticPr fontId="7"/>
  </si>
  <si>
    <t>クリーンベンチ(VSF―1301)</t>
    <phoneticPr fontId="7"/>
  </si>
  <si>
    <t>高温対応微弱発光検出装置(HT―CLA)</t>
    <rPh sb="0" eb="2">
      <t>コウオン</t>
    </rPh>
    <rPh sb="2" eb="4">
      <t>タイオウ</t>
    </rPh>
    <rPh sb="4" eb="6">
      <t>ビジャク</t>
    </rPh>
    <rPh sb="6" eb="8">
      <t>ハッコウ</t>
    </rPh>
    <rPh sb="8" eb="10">
      <t>ケンシュツ</t>
    </rPh>
    <rPh sb="10" eb="12">
      <t>ソウチ</t>
    </rPh>
    <phoneticPr fontId="7"/>
  </si>
  <si>
    <t>高速液体クロマトグラフ(Chromaster)</t>
    <rPh sb="0" eb="2">
      <t>コウソク</t>
    </rPh>
    <rPh sb="2" eb="4">
      <t>エキタイ</t>
    </rPh>
    <phoneticPr fontId="7"/>
  </si>
  <si>
    <t>五軸マシニングセンタ</t>
    <rPh sb="0" eb="1">
      <t>ゴ</t>
    </rPh>
    <rPh sb="1" eb="2">
      <t>ジク</t>
    </rPh>
    <phoneticPr fontId="7"/>
  </si>
  <si>
    <t>車載EMC用シールドルーム</t>
    <rPh sb="0" eb="2">
      <t>シャサイ</t>
    </rPh>
    <rPh sb="5" eb="6">
      <t>ヨウ</t>
    </rPh>
    <phoneticPr fontId="7"/>
  </si>
  <si>
    <t>車載機器用試験電源</t>
    <rPh sb="0" eb="2">
      <t>シャサイ</t>
    </rPh>
    <rPh sb="2" eb="5">
      <t>キキヨウ</t>
    </rPh>
    <rPh sb="5" eb="7">
      <t>シケン</t>
    </rPh>
    <rPh sb="7" eb="9">
      <t>デンゲン</t>
    </rPh>
    <phoneticPr fontId="7"/>
  </si>
  <si>
    <t>車載機器用伝導エミッション測定装置</t>
    <rPh sb="0" eb="7">
      <t>シャサイキキヨウデンドウ</t>
    </rPh>
    <rPh sb="13" eb="17">
      <t>ソクテイソウチ</t>
    </rPh>
    <phoneticPr fontId="7"/>
  </si>
  <si>
    <t>車載機器用放射エミッション測定装置</t>
    <rPh sb="0" eb="7">
      <t>シャサイキキヨウホウシャ</t>
    </rPh>
    <rPh sb="13" eb="17">
      <t>ソクテイソウチ</t>
    </rPh>
    <phoneticPr fontId="7"/>
  </si>
  <si>
    <t>射出成形機</t>
    <rPh sb="0" eb="2">
      <t>シャシュツ</t>
    </rPh>
    <rPh sb="2" eb="5">
      <t>セイケイキ</t>
    </rPh>
    <phoneticPr fontId="7"/>
  </si>
  <si>
    <t>シャルピー衝撃試験機(シャルピー)</t>
    <rPh sb="5" eb="7">
      <t>ショウゲキ</t>
    </rPh>
    <rPh sb="7" eb="10">
      <t>シケンキ</t>
    </rPh>
    <phoneticPr fontId="7"/>
  </si>
  <si>
    <t>酒造用タンク360</t>
    <rPh sb="0" eb="2">
      <t>シュゾウ</t>
    </rPh>
    <rPh sb="2" eb="3">
      <t>ヨウ</t>
    </rPh>
    <phoneticPr fontId="7"/>
  </si>
  <si>
    <t>食品熱量測定装置(Ⅰ)CA―HN</t>
    <rPh sb="0" eb="2">
      <t>ショクヒン</t>
    </rPh>
    <rPh sb="2" eb="4">
      <t>ネツリョウ</t>
    </rPh>
    <rPh sb="4" eb="6">
      <t>ソクテイ</t>
    </rPh>
    <rPh sb="6" eb="8">
      <t>ソウチ</t>
    </rPh>
    <phoneticPr fontId="7"/>
  </si>
  <si>
    <t>食品熱量測定装置(Ⅱ)CA―HM</t>
    <rPh sb="0" eb="2">
      <t>ショクヒン</t>
    </rPh>
    <rPh sb="2" eb="4">
      <t>ネツリョウ</t>
    </rPh>
    <rPh sb="4" eb="6">
      <t>ソクテイ</t>
    </rPh>
    <rPh sb="6" eb="8">
      <t>ソウチ</t>
    </rPh>
    <phoneticPr fontId="7"/>
  </si>
  <si>
    <t>真空ホットプレス(VHP)</t>
    <rPh sb="0" eb="2">
      <t>シンクウ</t>
    </rPh>
    <phoneticPr fontId="7"/>
  </si>
  <si>
    <t>振動試料型磁力計</t>
    <rPh sb="0" eb="2">
      <t>シンドウ</t>
    </rPh>
    <rPh sb="2" eb="4">
      <t>シリョウ</t>
    </rPh>
    <rPh sb="4" eb="5">
      <t>ガタ</t>
    </rPh>
    <rPh sb="5" eb="7">
      <t>ジリョク</t>
    </rPh>
    <rPh sb="7" eb="8">
      <t>ケイ</t>
    </rPh>
    <phoneticPr fontId="7"/>
  </si>
  <si>
    <t>静電気放電イミュニティ試験装置</t>
    <rPh sb="0" eb="5">
      <t>セイデンキホウデン</t>
    </rPh>
    <rPh sb="11" eb="15">
      <t>シケンソウチ</t>
    </rPh>
    <phoneticPr fontId="7"/>
  </si>
  <si>
    <t>測定機能付精密電流・電圧源(ソースメータ)</t>
    <rPh sb="0" eb="2">
      <t>ソクテイ</t>
    </rPh>
    <rPh sb="2" eb="4">
      <t>キノウ</t>
    </rPh>
    <rPh sb="4" eb="5">
      <t>ツキ</t>
    </rPh>
    <rPh sb="5" eb="7">
      <t>セイミツ</t>
    </rPh>
    <rPh sb="7" eb="9">
      <t>デンリュウ</t>
    </rPh>
    <rPh sb="10" eb="12">
      <t>デンアツ</t>
    </rPh>
    <rPh sb="12" eb="13">
      <t>ゲン</t>
    </rPh>
    <phoneticPr fontId="7"/>
  </si>
  <si>
    <t>卓上型高速X線CT装置(高速XCT)</t>
    <rPh sb="0" eb="2">
      <t>タクジョウ</t>
    </rPh>
    <rPh sb="2" eb="3">
      <t>ガタ</t>
    </rPh>
    <rPh sb="3" eb="5">
      <t>コウソク</t>
    </rPh>
    <rPh sb="6" eb="7">
      <t>セン</t>
    </rPh>
    <rPh sb="9" eb="11">
      <t>ソウチ</t>
    </rPh>
    <rPh sb="12" eb="14">
      <t>コウソク</t>
    </rPh>
    <phoneticPr fontId="7"/>
  </si>
  <si>
    <t>多目的X線回折装置(XRD)</t>
    <rPh sb="0" eb="3">
      <t>タモクテキ</t>
    </rPh>
    <rPh sb="4" eb="5">
      <t>セン</t>
    </rPh>
    <rPh sb="5" eb="7">
      <t>カイセツ</t>
    </rPh>
    <rPh sb="7" eb="9">
      <t>ソウチ</t>
    </rPh>
    <phoneticPr fontId="7"/>
  </si>
  <si>
    <t>テクスチャー評価装置</t>
    <rPh sb="0" eb="6">
      <t>テクスチャー</t>
    </rPh>
    <rPh sb="6" eb="8">
      <t>ヒョウカ</t>
    </rPh>
    <rPh sb="8" eb="10">
      <t>ソウチ</t>
    </rPh>
    <phoneticPr fontId="7"/>
  </si>
  <si>
    <t>電界放出型電子プローブマイクロアナライザ(FE―EPMA)</t>
    <rPh sb="0" eb="2">
      <t>デンカイ</t>
    </rPh>
    <rPh sb="2" eb="4">
      <t>ホウシュツ</t>
    </rPh>
    <rPh sb="4" eb="5">
      <t>ガタ</t>
    </rPh>
    <rPh sb="5" eb="7">
      <t>デンシ</t>
    </rPh>
    <phoneticPr fontId="7"/>
  </si>
  <si>
    <t>電気安全規格試験装置</t>
    <rPh sb="0" eb="10">
      <t>デンキアンゼンキカクシケンソウチ</t>
    </rPh>
    <phoneticPr fontId="7"/>
  </si>
  <si>
    <t>電源周波数磁界イミュニティ試験装置</t>
    <rPh sb="0" eb="2">
      <t>デンゲン</t>
    </rPh>
    <rPh sb="2" eb="5">
      <t>シュウハスウ</t>
    </rPh>
    <rPh sb="5" eb="7">
      <t>ジカイ</t>
    </rPh>
    <rPh sb="13" eb="17">
      <t>シケンソウチ</t>
    </rPh>
    <phoneticPr fontId="7"/>
  </si>
  <si>
    <t>電磁界可視化システム</t>
    <rPh sb="0" eb="6">
      <t>デンジカイカシカ</t>
    </rPh>
    <phoneticPr fontId="7"/>
  </si>
  <si>
    <t>電子・情報関連機器</t>
    <rPh sb="0" eb="2">
      <t>デンシ</t>
    </rPh>
    <rPh sb="3" eb="9">
      <t>ジョウホウカンレンキキ</t>
    </rPh>
    <phoneticPr fontId="7"/>
  </si>
  <si>
    <t>伝導EMC試験システム</t>
    <rPh sb="0" eb="2">
      <t>デンドウ</t>
    </rPh>
    <rPh sb="5" eb="7">
      <t>シケン</t>
    </rPh>
    <phoneticPr fontId="7"/>
  </si>
  <si>
    <t>熱分析システム(TG／DTA、DSC、TMA、DMA)</t>
    <rPh sb="0" eb="3">
      <t>ネツブンセキ</t>
    </rPh>
    <phoneticPr fontId="7"/>
  </si>
  <si>
    <t>B型粘度計</t>
    <rPh sb="1" eb="2">
      <t>ガタ</t>
    </rPh>
    <rPh sb="2" eb="5">
      <t>ネンドケイ</t>
    </rPh>
    <phoneticPr fontId="7"/>
  </si>
  <si>
    <t>BCI試験システム</t>
    <rPh sb="3" eb="5">
      <t>シケン</t>
    </rPh>
    <phoneticPr fontId="7"/>
  </si>
  <si>
    <t>光造形システム(Ⅲ)ipro</t>
    <rPh sb="0" eb="1">
      <t>ヒカリ</t>
    </rPh>
    <rPh sb="1" eb="3">
      <t>ゾウケイ</t>
    </rPh>
    <phoneticPr fontId="7"/>
  </si>
  <si>
    <t>光造形システム(Ⅳ)Projet</t>
    <rPh sb="0" eb="1">
      <t>ヒカリ</t>
    </rPh>
    <rPh sb="1" eb="3">
      <t>ゾウケイ</t>
    </rPh>
    <phoneticPr fontId="7"/>
  </si>
  <si>
    <t>微小硬度計</t>
    <rPh sb="0" eb="2">
      <t>ビショウ</t>
    </rPh>
    <rPh sb="2" eb="5">
      <t>コウドケイ</t>
    </rPh>
    <phoneticPr fontId="7"/>
  </si>
  <si>
    <t>微小部蛍光X線分析装置(μ―XRF)</t>
    <rPh sb="0" eb="2">
      <t>ビショウ</t>
    </rPh>
    <rPh sb="2" eb="3">
      <t>ブ</t>
    </rPh>
    <rPh sb="3" eb="5">
      <t>ケイコウ</t>
    </rPh>
    <rPh sb="6" eb="7">
      <t>セン</t>
    </rPh>
    <rPh sb="7" eb="9">
      <t>ブンセキ</t>
    </rPh>
    <rPh sb="9" eb="11">
      <t>ソウチ</t>
    </rPh>
    <phoneticPr fontId="7"/>
  </si>
  <si>
    <t>フーリエ変換赤外分光分析装置(FT―IR)</t>
    <rPh sb="4" eb="6">
      <t>ヘンカン</t>
    </rPh>
    <rPh sb="6" eb="8">
      <t>セキガイ</t>
    </rPh>
    <rPh sb="8" eb="10">
      <t>ブンコウ</t>
    </rPh>
    <rPh sb="10" eb="12">
      <t>ブンセキ</t>
    </rPh>
    <rPh sb="12" eb="14">
      <t>ソウチ</t>
    </rPh>
    <phoneticPr fontId="7"/>
  </si>
  <si>
    <t>フォークリフト</t>
    <phoneticPr fontId="7"/>
  </si>
  <si>
    <t>ベクトルネットワークアナライザ(Ⅰ)</t>
    <phoneticPr fontId="7"/>
  </si>
  <si>
    <t>ベクトルネットワークアナライザ(Ⅱ)</t>
    <phoneticPr fontId="7"/>
  </si>
  <si>
    <t>ヘッドスペースガスクロマトグラフ(HS20／GC2030)</t>
    <phoneticPr fontId="7"/>
  </si>
  <si>
    <t>誘導結合プラズマ発光分光分析装置(ICP―OES)</t>
    <rPh sb="0" eb="2">
      <t>ユウドウ</t>
    </rPh>
    <rPh sb="2" eb="4">
      <t>ケツゴウ</t>
    </rPh>
    <rPh sb="8" eb="10">
      <t>ハッコウ</t>
    </rPh>
    <rPh sb="10" eb="12">
      <t>ブンコウ</t>
    </rPh>
    <rPh sb="12" eb="14">
      <t>ブンセキ</t>
    </rPh>
    <rPh sb="14" eb="16">
      <t>ソウチ</t>
    </rPh>
    <phoneticPr fontId="7"/>
  </si>
  <si>
    <t>リアルタイムスペクトラムアナライザ(Ⅱ)</t>
    <phoneticPr fontId="7"/>
  </si>
  <si>
    <t>粒度分布測定装置</t>
    <rPh sb="0" eb="2">
      <t>リュウド</t>
    </rPh>
    <rPh sb="2" eb="4">
      <t>ブンプ</t>
    </rPh>
    <rPh sb="4" eb="6">
      <t>ソクテイ</t>
    </rPh>
    <rPh sb="6" eb="8">
      <t>ソウチ</t>
    </rPh>
    <phoneticPr fontId="7"/>
  </si>
  <si>
    <t>機器名</t>
    <rPh sb="0" eb="3">
      <t>キキメイ</t>
    </rPh>
    <phoneticPr fontId="7"/>
  </si>
  <si>
    <t>機器ID</t>
    <rPh sb="0" eb="2">
      <t>キキ</t>
    </rPh>
    <phoneticPr fontId="7"/>
  </si>
  <si>
    <t>分野</t>
    <rPh sb="0" eb="2">
      <t>ブンヤ</t>
    </rPh>
    <phoneticPr fontId="7"/>
  </si>
  <si>
    <t>料金</t>
    <rPh sb="0" eb="2">
      <t>リョウキン</t>
    </rPh>
    <phoneticPr fontId="7"/>
  </si>
  <si>
    <t>休日一覧</t>
    <rPh sb="0" eb="2">
      <t>キュウジツ</t>
    </rPh>
    <rPh sb="2" eb="4">
      <t>イチラン</t>
    </rPh>
    <phoneticPr fontId="7"/>
  </si>
  <si>
    <t>(氏名・電話)</t>
    <phoneticPr fontId="7"/>
  </si>
  <si>
    <t xml:space="preserve"> </t>
    <phoneticPr fontId="7"/>
  </si>
  <si>
    <t>氏名又は名称</t>
    <rPh sb="0" eb="2">
      <t>シメイ</t>
    </rPh>
    <rPh sb="2" eb="3">
      <t>マタ</t>
    </rPh>
    <rPh sb="4" eb="6">
      <t>メイショウ</t>
    </rPh>
    <phoneticPr fontId="7"/>
  </si>
  <si>
    <t>施設等使用申請書</t>
  </si>
  <si>
    <t>使用料等の額を使用後に決定することを承認されるよう申請します。
納入通知書の送付先(上記と異なる場合)
所属:
氏名:
電話:</t>
    <rPh sb="33" eb="38">
      <t>ノウニュウツウチショ</t>
    </rPh>
    <rPh sb="39" eb="42">
      <t>ソウフサキ</t>
    </rPh>
    <rPh sb="43" eb="45">
      <t>ジョウキ</t>
    </rPh>
    <rPh sb="46" eb="47">
      <t>コト</t>
    </rPh>
    <rPh sb="49" eb="51">
      <t>バアイ</t>
    </rPh>
    <rPh sb="53" eb="55">
      <t>ショゾク</t>
    </rPh>
    <rPh sb="57" eb="59">
      <t>シメイ</t>
    </rPh>
    <rPh sb="61" eb="63">
      <t>デンワ</t>
    </rPh>
    <phoneticPr fontId="7"/>
  </si>
  <si>
    <r>
      <t>＜記入について＞
１ 消せない筆記具で記入すること。
２ 使用後に使用報告書兼確定書を提出すること。
３ 使用に際しては下記二次元バーコードから</t>
    </r>
    <r>
      <rPr>
        <u/>
        <sz val="8"/>
        <rFont val="BIZ UDP明朝 Medium"/>
        <family val="1"/>
        <charset val="128"/>
      </rPr>
      <t>施設等使用条件</t>
    </r>
    <r>
      <rPr>
        <sz val="8"/>
        <rFont val="BIZ UDP明朝 Medium"/>
        <family val="1"/>
        <charset val="128"/>
      </rPr>
      <t>を確認し、順守すること。</t>
    </r>
    <rPh sb="38" eb="39">
      <t>ケン</t>
    </rPh>
    <rPh sb="39" eb="41">
      <t>カクテイ</t>
    </rPh>
    <rPh sb="41" eb="42">
      <t>ショ</t>
    </rPh>
    <rPh sb="80" eb="82">
      <t>カクニン</t>
    </rPh>
    <phoneticPr fontId="7"/>
  </si>
  <si>
    <t>下記のとおり使用したので報告します。</t>
    <rPh sb="12" eb="14">
      <t>ホウコク</t>
    </rPh>
    <phoneticPr fontId="7"/>
  </si>
  <si>
    <t>上記の報告内容で使用料等の額を決定します。
納入通知書の送付先(上記と異なる場合)
所属:
氏名:
電話:</t>
    <rPh sb="0" eb="2">
      <t>ジョウキ</t>
    </rPh>
    <rPh sb="3" eb="5">
      <t>ホウコク</t>
    </rPh>
    <rPh sb="5" eb="7">
      <t>ナイヨウ</t>
    </rPh>
    <rPh sb="8" eb="12">
      <t>シヨウリョウトウ</t>
    </rPh>
    <rPh sb="13" eb="14">
      <t>ガク</t>
    </rPh>
    <rPh sb="15" eb="17">
      <t>ケッテイ</t>
    </rPh>
    <rPh sb="23" eb="28">
      <t>ノウニュウツウチショ</t>
    </rPh>
    <rPh sb="29" eb="32">
      <t>ソウフサキ</t>
    </rPh>
    <rPh sb="33" eb="35">
      <t>ジョウキ</t>
    </rPh>
    <rPh sb="36" eb="37">
      <t>コト</t>
    </rPh>
    <rPh sb="39" eb="41">
      <t>バアイ</t>
    </rPh>
    <rPh sb="43" eb="45">
      <t>ショゾク</t>
    </rPh>
    <rPh sb="47" eb="49">
      <t>シメイ</t>
    </rPh>
    <rPh sb="51" eb="53">
      <t>デンワ</t>
    </rPh>
    <phoneticPr fontId="7"/>
  </si>
  <si>
    <t>＜記入について＞
１ 消せない筆記具で記入すること。
２ 使用料等の額を使用後に決定する旨申請した場合は実際に使用した内容を記入すること。
3 それ以外の場合は申請書と同じ内容を記入すること。</t>
    <rPh sb="29" eb="31">
      <t>シヨウ</t>
    </rPh>
    <rPh sb="31" eb="32">
      <t>リョウ</t>
    </rPh>
    <rPh sb="32" eb="33">
      <t>トウ</t>
    </rPh>
    <rPh sb="34" eb="35">
      <t>ガク</t>
    </rPh>
    <rPh sb="36" eb="38">
      <t>シヨウ</t>
    </rPh>
    <rPh sb="38" eb="39">
      <t>ゴ</t>
    </rPh>
    <rPh sb="40" eb="42">
      <t>ケッテイ</t>
    </rPh>
    <rPh sb="44" eb="45">
      <t>ムネ</t>
    </rPh>
    <rPh sb="45" eb="47">
      <t>シンセイ</t>
    </rPh>
    <rPh sb="49" eb="51">
      <t>バアイ</t>
    </rPh>
    <rPh sb="52" eb="54">
      <t>ジッサイ</t>
    </rPh>
    <rPh sb="55" eb="57">
      <t>シヨウ</t>
    </rPh>
    <rPh sb="59" eb="61">
      <t>ナイヨウ</t>
    </rPh>
    <rPh sb="62" eb="64">
      <t>キニュウ</t>
    </rPh>
    <rPh sb="74" eb="76">
      <t>イガイ</t>
    </rPh>
    <rPh sb="77" eb="79">
      <t>バアイ</t>
    </rPh>
    <rPh sb="80" eb="83">
      <t>シンセイショ</t>
    </rPh>
    <rPh sb="84" eb="85">
      <t>オナ</t>
    </rPh>
    <rPh sb="86" eb="88">
      <t>ナイヨウ</t>
    </rPh>
    <rPh sb="89" eb="91">
      <t>キニュウ</t>
    </rPh>
    <phoneticPr fontId="7"/>
  </si>
  <si>
    <t>&lt;収受印&gt;</t>
    <phoneticPr fontId="7"/>
  </si>
  <si>
    <t>使用後の御感想</t>
    <rPh sb="0" eb="3">
      <t>シヨウゴ</t>
    </rPh>
    <rPh sb="4" eb="7">
      <t>ゴカンソウ</t>
    </rPh>
    <phoneticPr fontId="7"/>
  </si>
  <si>
    <t>3.付属品等の確認(未・済)</t>
    <phoneticPr fontId="7"/>
  </si>
  <si>
    <t>1.動作・精度確認(未・済)</t>
    <phoneticPr fontId="7"/>
  </si>
  <si>
    <t>2.周辺の状態確認(未・済)</t>
    <phoneticPr fontId="7"/>
  </si>
  <si>
    <t>確認事項</t>
    <rPh sb="0" eb="2">
      <t>カクニン</t>
    </rPh>
    <rPh sb="2" eb="4">
      <t>ジコウ</t>
    </rPh>
    <phoneticPr fontId="7"/>
  </si>
  <si>
    <t xml:space="preserve">＜番号を○で囲んでください＞
使用目的について
1.予定以上の成果が得られた。
2.ほぼ全て達成できた。
3.一部のみ達成できた。
4.全く達成できなかった。
＜コメント＞
</t>
    <rPh sb="15" eb="17">
      <t>シヨウ</t>
    </rPh>
    <rPh sb="17" eb="19">
      <t>モクテキ</t>
    </rPh>
    <rPh sb="26" eb="28">
      <t>ヨテイ</t>
    </rPh>
    <rPh sb="28" eb="30">
      <t>イジョウ</t>
    </rPh>
    <rPh sb="44" eb="45">
      <t>スベ</t>
    </rPh>
    <rPh sb="46" eb="48">
      <t>タッセイ</t>
    </rPh>
    <phoneticPr fontId="7"/>
  </si>
  <si>
    <t>施設等使用報告書兼確定書</t>
    <phoneticPr fontId="7"/>
  </si>
  <si>
    <t>10m法電波暗室</t>
  </si>
  <si>
    <t>10m法放射エミッション測定システム</t>
  </si>
  <si>
    <t>3m法電波暗室測定システム</t>
  </si>
  <si>
    <t>3m法電波暗室</t>
    <phoneticPr fontId="7"/>
  </si>
  <si>
    <t>100kN引張圧縮試験機</t>
  </si>
  <si>
    <t>100kN引張圧縮試験機用恒温槽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</si>
</sst>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quot;¥&quot;#,##0_);[Red]\(&quot;¥&quot;#,##0\)"/>
    <numFmt numFmtId="178" formatCode="m/d"/>
    <numFmt numFmtId="179" formatCode="0_ "/>
    <numFmt numFmtId="180" formatCode="0_);[Red]\(0\)"/>
    <numFmt numFmtId="181" formatCode="#,##0_);[Red]\(#,##0\)"/>
    <numFmt numFmtId="182" formatCode="&quot;手数料計　　　　　　　　　　&quot;#,##0_ &quot;円&quot;"/>
    <numFmt numFmtId="183" formatCode="&quot;実費負担金計　　　　　　　　&quot;#,##0_ &quot;円&quot;"/>
    <numFmt numFmtId="184" formatCode="&quot;合計　　　　　　　　　　　　&quot;#,##0_ &quot;円&quot;"/>
    <numFmt numFmtId="185" formatCode="#,##0_ &quot;円&quot;"/>
    <numFmt numFmtId="186" formatCode="&quot;× &quot;#,##0_ "/>
    <numFmt numFmtId="187" formatCode="[&lt;=999]000;[&lt;=9999]000\-00;000\-0000"/>
    <numFmt numFmtId="188" formatCode="&quot;令和&quot;e&quot;年&quot;m&quot;月&quot;d&quot;日&quot;;;&quot;令和　　年　　月　　日&quot;"/>
    <numFmt numFmtId="189" formatCode="#,##0_ &quot;円/h&quot;"/>
    <numFmt numFmtId="190" formatCode="&quot;緊急連絡先:&quot;\_x000a_@"/>
    <numFmt numFmtId="191" formatCode="&quot;&lt;会議等で掲示を希望する場合の催事名&gt;_x000a_&quot;@"/>
    <numFmt numFmtId="192" formatCode=";;;@"/>
    <numFmt numFmtId="193" formatCode="000\-0000;;"/>
    <numFmt numFmtId="194" formatCode="#,###_ &quot;円&quot;"/>
    <numFmt numFmtId="195" formatCode="&quot;計  &quot;#&quot;  名&quot;;;&quot;計     名&quot;"/>
    <numFmt numFmtId="196" formatCode="&quot;(開)第&quot;0&quot;号&quot;;;&quot;(開)第                      号&quot;"/>
    <numFmt numFmtId="197" formatCode="&quot;(減)第&quot;0&quot;号&quot;;;&quot;(減)第                      号&quot;"/>
  </numFmts>
  <fonts count="30" x14ac:knownFonts="1">
    <font>
      <sz val="10"/>
      <color rgb="FF000000"/>
      <name val="Times New Roman"/>
      <charset val="204"/>
    </font>
    <font>
      <sz val="10"/>
      <color theme="1"/>
      <name val="BIZ UDPゴシック"/>
      <family val="2"/>
      <charset val="128"/>
    </font>
    <font>
      <sz val="14"/>
      <name val="BIZ UDP明朝 Medium"/>
      <family val="1"/>
      <charset val="128"/>
    </font>
    <font>
      <sz val="10"/>
      <name val="BIZ UDP明朝 Medium"/>
      <family val="1"/>
      <charset val="128"/>
    </font>
    <font>
      <sz val="10.5"/>
      <name val="BIZ UDP明朝 Medium"/>
      <family val="1"/>
      <charset val="128"/>
    </font>
    <font>
      <sz val="8"/>
      <name val="BIZ UDP明朝 Medium"/>
      <family val="1"/>
      <charset val="128"/>
    </font>
    <font>
      <sz val="9"/>
      <name val="BIZ UDP明朝 Medium"/>
      <family val="1"/>
      <charset val="128"/>
    </font>
    <font>
      <sz val="6"/>
      <name val="ＭＳ Ｐゴシック"/>
      <family val="3"/>
      <charset val="128"/>
    </font>
    <font>
      <sz val="11"/>
      <name val="ＭＳ Ｐゴシック"/>
      <family val="3"/>
      <charset val="128"/>
    </font>
    <font>
      <sz val="9"/>
      <name val="ＭＳ Ｐゴシック"/>
      <family val="3"/>
      <charset val="128"/>
    </font>
    <font>
      <sz val="10"/>
      <color rgb="FF000000"/>
      <name val="BIZ UDP明朝 Medium"/>
      <family val="1"/>
      <charset val="128"/>
    </font>
    <font>
      <u/>
      <sz val="8"/>
      <name val="BIZ UDP明朝 Medium"/>
      <family val="1"/>
      <charset val="128"/>
    </font>
    <font>
      <sz val="9"/>
      <color rgb="FF000000"/>
      <name val="BIZ UDP明朝 Medium"/>
      <family val="1"/>
      <charset val="128"/>
    </font>
    <font>
      <sz val="12"/>
      <color rgb="FF000000"/>
      <name val="BIZ UDP明朝 Medium"/>
      <family val="1"/>
      <charset val="128"/>
    </font>
    <font>
      <sz val="11"/>
      <color theme="1"/>
      <name val="ＭＳ Ｐゴシック"/>
      <family val="2"/>
      <charset val="128"/>
      <scheme val="minor"/>
    </font>
    <font>
      <sz val="11"/>
      <color rgb="FF000000"/>
      <name val="BIZ UDP明朝 Medium"/>
      <family val="1"/>
      <charset val="128"/>
    </font>
    <font>
      <sz val="16"/>
      <color rgb="FF000000"/>
      <name val="BIZ UDP明朝 Medium"/>
      <family val="1"/>
      <charset val="128"/>
    </font>
    <font>
      <sz val="12"/>
      <name val="BIZ UDP明朝 Medium"/>
      <family val="1"/>
      <charset val="128"/>
    </font>
    <font>
      <sz val="16"/>
      <name val="BIZ UDP明朝 Medium"/>
      <family val="1"/>
      <charset val="128"/>
    </font>
    <font>
      <sz val="14"/>
      <color rgb="FF000000"/>
      <name val="BIZ UDP明朝 Medium"/>
      <family val="1"/>
      <charset val="128"/>
    </font>
    <font>
      <sz val="6"/>
      <name val="BIZ UDP明朝 Medium"/>
      <family val="1"/>
      <charset val="128"/>
    </font>
    <font>
      <sz val="8"/>
      <color rgb="FF000000"/>
      <name val="BIZ UDP明朝 Medium"/>
      <family val="1"/>
      <charset val="128"/>
    </font>
    <font>
      <sz val="12"/>
      <color rgb="FF000000"/>
      <name val="Times New Roman"/>
      <family val="1"/>
    </font>
    <font>
      <u/>
      <sz val="12"/>
      <name val="BIZ UDP明朝 Medium"/>
      <family val="1"/>
      <charset val="128"/>
    </font>
    <font>
      <sz val="9"/>
      <color indexed="81"/>
      <name val="BIZ UDPゴシック"/>
      <family val="3"/>
      <charset val="128"/>
    </font>
    <font>
      <sz val="18"/>
      <name val="BIZ UDP明朝 Medium"/>
      <family val="1"/>
      <charset val="128"/>
    </font>
    <font>
      <sz val="11"/>
      <color theme="1"/>
      <name val="ＭＳ Ｐゴシック"/>
      <family val="3"/>
      <charset val="128"/>
      <scheme val="minor"/>
    </font>
    <font>
      <sz val="7"/>
      <name val="BIZ UD明朝 Medium"/>
      <family val="1"/>
      <charset val="128"/>
    </font>
    <font>
      <sz val="11"/>
      <color rgb="FF000000"/>
      <name val="BIZ UD明朝 Medium"/>
      <family val="1"/>
      <charset val="128"/>
    </font>
    <font>
      <sz val="9"/>
      <color rgb="FF000000"/>
      <name val="BIZ UDPゴシック"/>
      <family val="3"/>
      <charset val="128"/>
    </font>
  </fonts>
  <fills count="2">
    <fill>
      <patternFill patternType="none"/>
    </fill>
    <fill>
      <patternFill patternType="gray125"/>
    </fill>
  </fills>
  <borders count="132">
    <border>
      <left/>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000000"/>
      </left>
      <right/>
      <top style="hair">
        <color indexed="64"/>
      </top>
      <bottom style="hair">
        <color indexed="64"/>
      </bottom>
      <diagonal/>
    </border>
    <border>
      <left/>
      <right/>
      <top style="hair">
        <color indexed="64"/>
      </top>
      <bottom style="hair">
        <color indexed="64"/>
      </bottom>
      <diagonal/>
    </border>
    <border>
      <left/>
      <right style="thin">
        <color rgb="FF000000"/>
      </right>
      <top style="hair">
        <color indexed="64"/>
      </top>
      <bottom style="hair">
        <color indexed="64"/>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hair">
        <color rgb="FF000000"/>
      </top>
      <bottom/>
      <diagonal/>
    </border>
    <border>
      <left/>
      <right/>
      <top style="hair">
        <color rgb="FF000000"/>
      </top>
      <bottom/>
      <diagonal/>
    </border>
    <border>
      <left/>
      <right/>
      <top/>
      <bottom style="hair">
        <color rgb="FF000000"/>
      </bottom>
      <diagonal/>
    </border>
    <border>
      <left style="thin">
        <color rgb="FF000000"/>
      </left>
      <right style="thin">
        <color rgb="FF000000"/>
      </right>
      <top/>
      <bottom style="hair">
        <color rgb="FF000000"/>
      </bottom>
      <diagonal/>
    </border>
    <border>
      <left/>
      <right/>
      <top style="hair">
        <color rgb="FF000000"/>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hair">
        <color rgb="FF000000"/>
      </right>
      <top style="thin">
        <color indexed="64"/>
      </top>
      <bottom/>
      <diagonal/>
    </border>
    <border>
      <left style="hair">
        <color rgb="FF000000"/>
      </left>
      <right style="hair">
        <color rgb="FF000000"/>
      </right>
      <top style="thin">
        <color indexed="64"/>
      </top>
      <bottom/>
      <diagonal/>
    </border>
    <border>
      <left style="hair">
        <color rgb="FF000000"/>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right style="thin">
        <color rgb="FF000000"/>
      </right>
      <top/>
      <bottom style="hair">
        <color indexed="64"/>
      </bottom>
      <diagonal/>
    </border>
    <border>
      <left style="thin">
        <color rgb="FF000000"/>
      </left>
      <right/>
      <top/>
      <bottom style="hair">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style="thin">
        <color rgb="FF000000"/>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style="hair">
        <color rgb="FF000000"/>
      </bottom>
      <diagonal/>
    </border>
    <border>
      <left style="thin">
        <color indexed="64"/>
      </left>
      <right style="thin">
        <color rgb="FF000000"/>
      </right>
      <top/>
      <bottom/>
      <diagonal/>
    </border>
    <border>
      <left/>
      <right style="thin">
        <color indexed="64"/>
      </right>
      <top style="hair">
        <color rgb="FF000000"/>
      </top>
      <bottom style="hair">
        <color rgb="FF000000"/>
      </bottom>
      <diagonal/>
    </border>
    <border>
      <left style="thin">
        <color indexed="64"/>
      </left>
      <right style="thin">
        <color rgb="FF000000"/>
      </right>
      <top/>
      <bottom style="thin">
        <color rgb="FF000000"/>
      </bottom>
      <diagonal/>
    </border>
    <border>
      <left/>
      <right style="thin">
        <color indexed="64"/>
      </right>
      <top style="hair">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bottom style="hair">
        <color rgb="FF000000"/>
      </bottom>
      <diagonal/>
    </border>
    <border>
      <left style="thin">
        <color indexed="64"/>
      </left>
      <right/>
      <top style="hair">
        <color rgb="FF000000"/>
      </top>
      <bottom style="hair">
        <color rgb="FF000000"/>
      </bottom>
      <diagonal/>
    </border>
    <border>
      <left style="thin">
        <color indexed="64"/>
      </left>
      <right/>
      <top style="hair">
        <color rgb="FF000000"/>
      </top>
      <bottom style="thin">
        <color rgb="FF000000"/>
      </bottom>
      <diagonal/>
    </border>
    <border>
      <left style="thin">
        <color indexed="64"/>
      </left>
      <right/>
      <top style="thin">
        <color rgb="FF000000"/>
      </top>
      <bottom style="hair">
        <color rgb="FF000000"/>
      </bottom>
      <diagonal/>
    </border>
    <border>
      <left style="thin">
        <color indexed="64"/>
      </left>
      <right/>
      <top style="hair">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rgb="FF000000"/>
      </bottom>
      <diagonal/>
    </border>
    <border>
      <left style="thin">
        <color indexed="64"/>
      </left>
      <right/>
      <top style="medium">
        <color indexed="64"/>
      </top>
      <bottom style="thin">
        <color indexed="64"/>
      </bottom>
      <diagonal/>
    </border>
    <border>
      <left style="double">
        <color indexed="64"/>
      </left>
      <right/>
      <top style="thin">
        <color indexed="64"/>
      </top>
      <bottom style="thin">
        <color rgb="FF000000"/>
      </bottom>
      <diagonal/>
    </border>
    <border>
      <left style="double">
        <color indexed="64"/>
      </left>
      <right/>
      <top style="thin">
        <color rgb="FF000000"/>
      </top>
      <bottom style="hair">
        <color rgb="FF000000"/>
      </bottom>
      <diagonal/>
    </border>
    <border>
      <left style="double">
        <color indexed="64"/>
      </left>
      <right/>
      <top style="hair">
        <color rgb="FF000000"/>
      </top>
      <bottom style="hair">
        <color rgb="FF000000"/>
      </bottom>
      <diagonal/>
    </border>
    <border>
      <left style="double">
        <color indexed="64"/>
      </left>
      <right/>
      <top style="hair">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hair">
        <color indexed="64"/>
      </top>
      <bottom style="thin">
        <color indexed="64"/>
      </bottom>
      <diagonal/>
    </border>
    <border>
      <left style="thin">
        <color rgb="FF000000"/>
      </left>
      <right/>
      <top style="hair">
        <color indexed="64"/>
      </top>
      <bottom style="thin">
        <color indexed="64"/>
      </bottom>
      <diagonal/>
    </border>
    <border>
      <left/>
      <right style="thin">
        <color indexed="64"/>
      </right>
      <top style="hair">
        <color rgb="FF000000"/>
      </top>
      <bottom style="thin">
        <color indexed="64"/>
      </bottom>
      <diagonal/>
    </border>
    <border>
      <left style="double">
        <color rgb="FF000000"/>
      </left>
      <right/>
      <top style="thin">
        <color indexed="64"/>
      </top>
      <bottom style="thin">
        <color rgb="FF000000"/>
      </bottom>
      <diagonal/>
    </border>
    <border>
      <left style="double">
        <color rgb="FF000000"/>
      </left>
      <right/>
      <top style="thin">
        <color rgb="FF000000"/>
      </top>
      <bottom style="hair">
        <color rgb="FF000000"/>
      </bottom>
      <diagonal/>
    </border>
    <border>
      <left style="double">
        <color rgb="FF000000"/>
      </left>
      <right/>
      <top style="hair">
        <color rgb="FF000000"/>
      </top>
      <bottom style="hair">
        <color rgb="FF000000"/>
      </bottom>
      <diagonal/>
    </border>
    <border>
      <left style="double">
        <color rgb="FF000000"/>
      </left>
      <right/>
      <top style="hair">
        <color rgb="FF000000"/>
      </top>
      <bottom style="thin">
        <color rgb="FF000000"/>
      </bottom>
      <diagonal/>
    </border>
    <border>
      <left style="double">
        <color rgb="FF000000"/>
      </left>
      <right/>
      <top style="hair">
        <color rgb="FF000000"/>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4">
    <xf numFmtId="0" fontId="0" fillId="0" borderId="0"/>
    <xf numFmtId="0" fontId="8" fillId="0" borderId="0"/>
    <xf numFmtId="0" fontId="14" fillId="0" borderId="0">
      <alignment vertical="center"/>
    </xf>
    <xf numFmtId="0" fontId="1" fillId="0" borderId="0">
      <alignment vertical="center"/>
    </xf>
  </cellStyleXfs>
  <cellXfs count="323">
    <xf numFmtId="0" fontId="0" fillId="0" borderId="0" xfId="0" applyAlignment="1">
      <alignment horizontal="left" vertical="top"/>
    </xf>
    <xf numFmtId="0" fontId="10" fillId="0" borderId="0" xfId="0" applyFont="1" applyAlignment="1">
      <alignment horizontal="left" vertical="center" wrapText="1"/>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wrapText="1"/>
    </xf>
    <xf numFmtId="14" fontId="14" fillId="0" borderId="0" xfId="2" applyNumberFormat="1">
      <alignment vertical="center"/>
    </xf>
    <xf numFmtId="0" fontId="14" fillId="0" borderId="0" xfId="2">
      <alignment vertical="center"/>
    </xf>
    <xf numFmtId="180" fontId="10" fillId="0" borderId="0" xfId="0" applyNumberFormat="1" applyFont="1" applyAlignment="1">
      <alignment horizontal="left" vertical="top"/>
    </xf>
    <xf numFmtId="0" fontId="6" fillId="0" borderId="0" xfId="0" applyFont="1" applyAlignment="1">
      <alignment vertical="top" wrapText="1"/>
    </xf>
    <xf numFmtId="1" fontId="12" fillId="0" borderId="23" xfId="0" applyNumberFormat="1" applyFont="1" applyBorder="1" applyAlignment="1">
      <alignment horizontal="center" vertical="center" shrinkToFit="1"/>
    </xf>
    <xf numFmtId="1" fontId="12" fillId="0" borderId="26" xfId="0" applyNumberFormat="1" applyFont="1" applyBorder="1" applyAlignment="1">
      <alignment horizontal="center" vertical="center" shrinkToFit="1"/>
    </xf>
    <xf numFmtId="1" fontId="12" fillId="0" borderId="29" xfId="0" applyNumberFormat="1" applyFont="1" applyBorder="1" applyAlignment="1">
      <alignment horizontal="center" vertical="center" shrinkToFit="1"/>
    </xf>
    <xf numFmtId="0" fontId="10" fillId="0" borderId="0" xfId="0" applyFont="1" applyAlignment="1">
      <alignment vertical="center" wrapText="1"/>
    </xf>
    <xf numFmtId="176" fontId="3" fillId="0" borderId="0" xfId="0" applyNumberFormat="1"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left" vertical="center" wrapText="1"/>
    </xf>
    <xf numFmtId="0" fontId="3" fillId="0" borderId="0" xfId="0" applyFont="1" applyAlignment="1">
      <alignment horizontal="centerContinuous" vertical="center"/>
    </xf>
    <xf numFmtId="0" fontId="6" fillId="0" borderId="5" xfId="0" applyFont="1" applyBorder="1" applyAlignment="1">
      <alignment horizontal="centerContinuous" vertical="center"/>
    </xf>
    <xf numFmtId="1" fontId="12" fillId="0" borderId="40" xfId="0" applyNumberFormat="1" applyFont="1" applyBorder="1" applyAlignment="1">
      <alignment horizontal="center" vertical="center" shrinkToFit="1"/>
    </xf>
    <xf numFmtId="1" fontId="12" fillId="0" borderId="43" xfId="0" applyNumberFormat="1" applyFont="1" applyBorder="1" applyAlignment="1">
      <alignment horizontal="center" vertical="center" shrinkToFit="1"/>
    </xf>
    <xf numFmtId="20" fontId="6" fillId="0" borderId="20" xfId="0" applyNumberFormat="1" applyFont="1" applyBorder="1" applyAlignment="1" applyProtection="1">
      <alignment horizontal="center" vertical="center" shrinkToFit="1"/>
      <protection locked="0"/>
    </xf>
    <xf numFmtId="181" fontId="10" fillId="0" borderId="25" xfId="0" applyNumberFormat="1" applyFont="1" applyBorder="1" applyAlignment="1" applyProtection="1">
      <alignment horizontal="right" vertical="center" shrinkToFit="1"/>
      <protection locked="0"/>
    </xf>
    <xf numFmtId="181" fontId="10" fillId="0" borderId="28" xfId="0" applyNumberFormat="1" applyFont="1" applyBorder="1" applyAlignment="1" applyProtection="1">
      <alignment horizontal="right" vertical="center" shrinkToFit="1"/>
      <protection locked="0"/>
    </xf>
    <xf numFmtId="0" fontId="6" fillId="0" borderId="1" xfId="0" applyFont="1" applyBorder="1" applyAlignment="1">
      <alignment vertical="center" wrapText="1"/>
    </xf>
    <xf numFmtId="0" fontId="6" fillId="0" borderId="1" xfId="0" applyFont="1" applyBorder="1" applyAlignment="1">
      <alignment horizontal="left" vertical="center"/>
    </xf>
    <xf numFmtId="1" fontId="12" fillId="0" borderId="52" xfId="0" applyNumberFormat="1" applyFont="1" applyBorder="1" applyAlignment="1">
      <alignment horizontal="center" vertical="center" shrinkToFit="1"/>
    </xf>
    <xf numFmtId="1" fontId="12" fillId="0" borderId="53" xfId="0" applyNumberFormat="1" applyFont="1" applyBorder="1" applyAlignment="1">
      <alignment horizontal="center" vertical="center" shrinkToFit="1"/>
    </xf>
    <xf numFmtId="0" fontId="6" fillId="0" borderId="60" xfId="0" applyFont="1" applyBorder="1" applyAlignment="1">
      <alignment horizontal="center" vertical="center" shrinkToFit="1"/>
    </xf>
    <xf numFmtId="1" fontId="12" fillId="0" borderId="61" xfId="0" applyNumberFormat="1" applyFont="1" applyBorder="1" applyAlignment="1">
      <alignment horizontal="center" vertical="center" shrinkToFit="1"/>
    </xf>
    <xf numFmtId="20" fontId="6" fillId="0" borderId="64" xfId="0" applyNumberFormat="1" applyFont="1" applyBorder="1" applyAlignment="1" applyProtection="1">
      <alignment horizontal="center" vertical="center" shrinkToFit="1"/>
      <protection locked="0"/>
    </xf>
    <xf numFmtId="0" fontId="6" fillId="0" borderId="65" xfId="0" applyFont="1" applyBorder="1" applyAlignment="1">
      <alignment horizontal="center" vertical="center" wrapText="1"/>
    </xf>
    <xf numFmtId="181" fontId="10" fillId="0" borderId="25" xfId="0" applyNumberFormat="1" applyFont="1" applyBorder="1" applyAlignment="1" applyProtection="1">
      <alignment vertical="center" shrinkToFit="1"/>
      <protection locked="0"/>
    </xf>
    <xf numFmtId="181" fontId="10" fillId="0" borderId="28" xfId="0" applyNumberFormat="1" applyFont="1" applyBorder="1" applyAlignment="1" applyProtection="1">
      <alignment vertical="center" shrinkToFit="1"/>
      <protection locked="0"/>
    </xf>
    <xf numFmtId="186" fontId="10" fillId="0" borderId="28" xfId="0" applyNumberFormat="1" applyFont="1" applyBorder="1" applyAlignment="1" applyProtection="1">
      <alignment vertical="center" shrinkToFit="1"/>
      <protection locked="0"/>
    </xf>
    <xf numFmtId="181" fontId="10" fillId="0" borderId="41" xfId="0" applyNumberFormat="1" applyFont="1" applyBorder="1" applyAlignment="1" applyProtection="1">
      <alignment vertical="center" shrinkToFit="1"/>
      <protection locked="0"/>
    </xf>
    <xf numFmtId="0" fontId="6" fillId="0" borderId="4" xfId="0" applyFont="1" applyBorder="1" applyAlignment="1">
      <alignment horizontal="centerContinuous" vertical="center"/>
    </xf>
    <xf numFmtId="0" fontId="6" fillId="0" borderId="6" xfId="0" applyFont="1" applyBorder="1" applyAlignment="1">
      <alignment horizontal="centerContinuous" vertical="center"/>
    </xf>
    <xf numFmtId="0" fontId="6" fillId="0" borderId="75" xfId="0" applyFont="1" applyBorder="1" applyAlignment="1">
      <alignment horizontal="center" vertical="center" shrinkToFit="1"/>
    </xf>
    <xf numFmtId="0" fontId="6" fillId="0" borderId="7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4" xfId="0" applyFont="1" applyBorder="1" applyAlignment="1">
      <alignment horizontal="center" vertical="center" wrapText="1"/>
    </xf>
    <xf numFmtId="181" fontId="21" fillId="0" borderId="25" xfId="0" applyNumberFormat="1" applyFont="1" applyBorder="1" applyAlignment="1">
      <alignment horizontal="center" vertical="center" shrinkToFit="1"/>
    </xf>
    <xf numFmtId="181" fontId="21" fillId="0" borderId="28" xfId="0" applyNumberFormat="1" applyFont="1" applyBorder="1" applyAlignment="1">
      <alignment horizontal="center" vertical="center" shrinkToFit="1"/>
    </xf>
    <xf numFmtId="181" fontId="21" fillId="0" borderId="31" xfId="0" applyNumberFormat="1" applyFont="1" applyBorder="1" applyAlignment="1">
      <alignment horizontal="center" vertical="center" shrinkToFit="1"/>
    </xf>
    <xf numFmtId="181" fontId="10" fillId="0" borderId="42" xfId="0" applyNumberFormat="1" applyFont="1" applyBorder="1" applyAlignment="1">
      <alignment horizontal="right" vertical="center" shrinkToFit="1"/>
    </xf>
    <xf numFmtId="181" fontId="10" fillId="0" borderId="28" xfId="0" applyNumberFormat="1" applyFont="1" applyBorder="1" applyAlignment="1">
      <alignment horizontal="right" vertical="center" shrinkToFit="1"/>
    </xf>
    <xf numFmtId="181" fontId="10" fillId="0" borderId="31" xfId="0" applyNumberFormat="1" applyFont="1" applyBorder="1" applyAlignment="1">
      <alignment horizontal="right" vertical="center" shrinkToFit="1"/>
    </xf>
    <xf numFmtId="0" fontId="6" fillId="0" borderId="68" xfId="0" applyFont="1" applyBorder="1" applyAlignment="1">
      <alignment horizontal="center" vertical="center"/>
    </xf>
    <xf numFmtId="181" fontId="10" fillId="0" borderId="25" xfId="0" applyNumberFormat="1" applyFont="1" applyBorder="1" applyAlignment="1">
      <alignment horizontal="center" vertical="center" shrinkToFit="1"/>
    </xf>
    <xf numFmtId="181" fontId="10" fillId="0" borderId="28" xfId="0" applyNumberFormat="1" applyFont="1" applyBorder="1" applyAlignment="1">
      <alignment horizontal="center" vertical="center" shrinkToFit="1"/>
    </xf>
    <xf numFmtId="181" fontId="10" fillId="0" borderId="31" xfId="0" applyNumberFormat="1" applyFont="1" applyBorder="1" applyAlignment="1">
      <alignment horizontal="center" vertical="center" shrinkToFit="1"/>
    </xf>
    <xf numFmtId="0" fontId="13" fillId="0" borderId="0" xfId="0" applyFont="1" applyAlignment="1">
      <alignment horizontal="left" vertical="center" wrapText="1"/>
    </xf>
    <xf numFmtId="0" fontId="13" fillId="0" borderId="0" xfId="0" applyFont="1" applyAlignment="1">
      <alignment vertical="center" wrapText="1"/>
    </xf>
    <xf numFmtId="0" fontId="17" fillId="0" borderId="0" xfId="0" applyFont="1" applyAlignment="1">
      <alignment vertical="center" wrapText="1"/>
    </xf>
    <xf numFmtId="0" fontId="13" fillId="0" borderId="0" xfId="0" applyFont="1" applyAlignment="1">
      <alignment horizontal="left" vertical="top"/>
    </xf>
    <xf numFmtId="20" fontId="6" fillId="0" borderId="107" xfId="0" applyNumberFormat="1" applyFont="1" applyBorder="1" applyAlignment="1" applyProtection="1">
      <alignment horizontal="center" vertical="center" shrinkToFit="1"/>
      <protection locked="0"/>
    </xf>
    <xf numFmtId="18" fontId="10" fillId="0" borderId="0" xfId="0" applyNumberFormat="1" applyFont="1" applyAlignment="1">
      <alignment horizontal="left" vertical="top"/>
    </xf>
    <xf numFmtId="181" fontId="10" fillId="0" borderId="44" xfId="0" applyNumberFormat="1" applyFont="1" applyBorder="1" applyAlignment="1" applyProtection="1">
      <alignment horizontal="right" vertical="center" shrinkToFit="1"/>
      <protection locked="0"/>
    </xf>
    <xf numFmtId="0" fontId="4" fillId="0" borderId="0" xfId="0" applyFont="1" applyAlignment="1">
      <alignment horizontal="left" vertical="center" indent="1"/>
    </xf>
    <xf numFmtId="195" fontId="23" fillId="0" borderId="9" xfId="0" applyNumberFormat="1" applyFont="1" applyBorder="1" applyAlignment="1">
      <alignment horizontal="center" vertical="center" shrinkToFit="1"/>
    </xf>
    <xf numFmtId="195" fontId="23" fillId="0" borderId="9" xfId="0" applyNumberFormat="1" applyFont="1" applyBorder="1" applyAlignment="1" applyProtection="1">
      <alignment horizontal="center" vertical="center" shrinkToFit="1"/>
      <protection locked="0"/>
    </xf>
    <xf numFmtId="0" fontId="26" fillId="0" borderId="0" xfId="2" applyFont="1" applyProtection="1">
      <alignment vertical="center"/>
      <protection locked="0"/>
    </xf>
    <xf numFmtId="0" fontId="9" fillId="0" borderId="0" xfId="0" applyFont="1"/>
    <xf numFmtId="177" fontId="9" fillId="0" borderId="0" xfId="0" applyNumberFormat="1" applyFont="1"/>
    <xf numFmtId="0" fontId="8" fillId="0" borderId="0" xfId="1"/>
    <xf numFmtId="0" fontId="9" fillId="0" borderId="9" xfId="0" applyFont="1" applyBorder="1"/>
    <xf numFmtId="179" fontId="9" fillId="0" borderId="9" xfId="0" applyNumberFormat="1" applyFont="1" applyBorder="1"/>
    <xf numFmtId="181" fontId="9" fillId="0" borderId="9" xfId="0" applyNumberFormat="1" applyFont="1" applyBorder="1" applyAlignment="1">
      <alignment vertical="center"/>
    </xf>
    <xf numFmtId="0" fontId="9" fillId="0" borderId="9" xfId="0" applyFont="1" applyBorder="1" applyAlignment="1">
      <alignment wrapText="1"/>
    </xf>
    <xf numFmtId="0" fontId="9" fillId="0" borderId="93" xfId="0" applyFont="1" applyBorder="1"/>
    <xf numFmtId="179" fontId="9" fillId="0" borderId="93" xfId="0" applyNumberFormat="1" applyFont="1" applyBorder="1"/>
    <xf numFmtId="181" fontId="9" fillId="0" borderId="93" xfId="0" applyNumberFormat="1" applyFont="1" applyBorder="1" applyAlignment="1">
      <alignment vertical="center"/>
    </xf>
    <xf numFmtId="179" fontId="9" fillId="0" borderId="0" xfId="0" applyNumberFormat="1" applyFont="1"/>
    <xf numFmtId="181" fontId="9" fillId="0" borderId="0" xfId="0" applyNumberFormat="1" applyFont="1" applyAlignment="1">
      <alignment vertical="center"/>
    </xf>
    <xf numFmtId="178" fontId="6" fillId="0" borderId="20" xfId="0" applyNumberFormat="1" applyFont="1" applyBorder="1" applyAlignment="1" applyProtection="1">
      <alignment horizontal="center" vertical="center" shrinkToFit="1"/>
      <protection locked="0"/>
    </xf>
    <xf numFmtId="178" fontId="6" fillId="0" borderId="22" xfId="0" applyNumberFormat="1"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179" fontId="10" fillId="0" borderId="47" xfId="0" applyNumberFormat="1" applyFont="1" applyBorder="1" applyAlignment="1" applyProtection="1">
      <alignment horizontal="center" vertical="center" shrinkToFit="1"/>
      <protection locked="0"/>
    </xf>
    <xf numFmtId="179" fontId="10" fillId="0" borderId="21" xfId="0" applyNumberFormat="1" applyFont="1" applyBorder="1" applyAlignment="1" applyProtection="1">
      <alignment horizontal="center" vertical="center" shrinkToFit="1"/>
      <protection locked="0"/>
    </xf>
    <xf numFmtId="0" fontId="6" fillId="0" borderId="97" xfId="0" applyFont="1" applyBorder="1" applyAlignment="1">
      <alignment horizontal="left" vertical="center"/>
    </xf>
    <xf numFmtId="0" fontId="6" fillId="0" borderId="1" xfId="0" applyFont="1" applyBorder="1" applyAlignment="1">
      <alignment horizontal="lef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179" fontId="10" fillId="0" borderId="70" xfId="0" applyNumberFormat="1" applyFont="1" applyBorder="1" applyAlignment="1" applyProtection="1">
      <alignment horizontal="center" vertical="center" shrinkToFit="1"/>
      <protection locked="0"/>
    </xf>
    <xf numFmtId="179" fontId="10" fillId="0" borderId="62" xfId="0" applyNumberFormat="1" applyFont="1" applyBorder="1" applyAlignment="1" applyProtection="1">
      <alignment horizontal="center" vertical="center" shrinkToFit="1"/>
      <protection locked="0"/>
    </xf>
    <xf numFmtId="0" fontId="6" fillId="0" borderId="69"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190" fontId="6" fillId="0" borderId="94" xfId="0" applyNumberFormat="1" applyFont="1" applyBorder="1" applyAlignment="1" applyProtection="1">
      <alignment horizontal="left" vertical="center" wrapText="1"/>
      <protection locked="0"/>
    </xf>
    <xf numFmtId="190" fontId="12" fillId="0" borderId="55" xfId="0" applyNumberFormat="1" applyFont="1" applyBorder="1" applyAlignment="1" applyProtection="1">
      <alignment horizontal="left" vertical="center" wrapText="1"/>
      <protection locked="0"/>
    </xf>
    <xf numFmtId="190" fontId="12" fillId="0" borderId="16" xfId="0" applyNumberFormat="1" applyFont="1" applyBorder="1" applyAlignment="1" applyProtection="1">
      <alignment horizontal="left" vertical="center" wrapText="1"/>
      <protection locked="0"/>
    </xf>
    <xf numFmtId="190" fontId="12" fillId="0" borderId="17" xfId="0" applyNumberFormat="1" applyFont="1" applyBorder="1" applyAlignment="1" applyProtection="1">
      <alignment horizontal="left" vertical="center" wrapText="1"/>
      <protection locked="0"/>
    </xf>
    <xf numFmtId="0" fontId="18" fillId="0" borderId="57" xfId="0" applyFont="1" applyBorder="1" applyAlignment="1" applyProtection="1">
      <alignment vertical="center" wrapText="1"/>
      <protection locked="0"/>
    </xf>
    <xf numFmtId="0" fontId="18" fillId="0" borderId="58" xfId="0" applyFont="1" applyBorder="1" applyAlignment="1" applyProtection="1">
      <alignment vertical="center" wrapText="1"/>
      <protection locked="0"/>
    </xf>
    <xf numFmtId="0" fontId="18" fillId="0" borderId="59" xfId="0" applyFont="1" applyBorder="1" applyAlignment="1" applyProtection="1">
      <alignment vertical="center" wrapText="1"/>
      <protection locked="0"/>
    </xf>
    <xf numFmtId="20" fontId="6" fillId="0" borderId="47" xfId="0" applyNumberFormat="1" applyFont="1" applyBorder="1" applyAlignment="1">
      <alignment horizontal="center" vertical="center" wrapText="1"/>
    </xf>
    <xf numFmtId="20" fontId="6" fillId="0" borderId="48" xfId="0" applyNumberFormat="1" applyFont="1" applyBorder="1" applyAlignment="1">
      <alignment horizontal="center" vertical="center" wrapText="1"/>
    </xf>
    <xf numFmtId="20" fontId="6" fillId="0" borderId="49" xfId="0" applyNumberFormat="1" applyFont="1" applyBorder="1" applyAlignment="1">
      <alignment horizontal="center" vertical="center" wrapText="1"/>
    </xf>
    <xf numFmtId="20" fontId="6" fillId="0" borderId="5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14" xfId="0" applyFont="1" applyBorder="1" applyAlignment="1" applyProtection="1">
      <alignment horizontal="left" vertical="center" shrinkToFit="1"/>
      <protection locked="0"/>
    </xf>
    <xf numFmtId="0" fontId="16" fillId="0" borderId="12" xfId="0" applyFont="1" applyBorder="1" applyAlignment="1" applyProtection="1">
      <alignment horizontal="left" vertical="center" shrinkToFit="1"/>
      <protection locked="0"/>
    </xf>
    <xf numFmtId="0" fontId="13" fillId="0" borderId="70" xfId="0" applyFont="1" applyBorder="1" applyAlignment="1" applyProtection="1">
      <alignment horizontal="left" vertical="center" shrinkToFit="1"/>
      <protection locked="0"/>
    </xf>
    <xf numFmtId="0" fontId="13" fillId="0" borderId="62" xfId="0" applyFont="1" applyBorder="1" applyAlignment="1" applyProtection="1">
      <alignment horizontal="left" vertical="center" shrinkToFit="1"/>
      <protection locked="0"/>
    </xf>
    <xf numFmtId="0" fontId="13" fillId="0" borderId="63" xfId="0" applyFont="1" applyBorder="1" applyAlignment="1" applyProtection="1">
      <alignment horizontal="left" vertical="center" shrinkToFit="1"/>
      <protection locked="0"/>
    </xf>
    <xf numFmtId="178" fontId="6" fillId="0" borderId="64" xfId="0" applyNumberFormat="1" applyFont="1" applyBorder="1" applyAlignment="1" applyProtection="1">
      <alignment horizontal="center" vertical="center" shrinkToFit="1"/>
      <protection locked="0"/>
    </xf>
    <xf numFmtId="178" fontId="6" fillId="0" borderId="63" xfId="0" applyNumberFormat="1" applyFont="1" applyBorder="1" applyAlignment="1" applyProtection="1">
      <alignment horizontal="center" vertical="center" shrinkToFit="1"/>
      <protection locked="0"/>
    </xf>
    <xf numFmtId="0" fontId="6" fillId="0" borderId="64" xfId="0" applyFont="1" applyBorder="1" applyAlignment="1" applyProtection="1">
      <alignment horizontal="center" vertical="center" shrinkToFit="1"/>
      <protection locked="0"/>
    </xf>
    <xf numFmtId="0" fontId="6" fillId="0" borderId="62" xfId="0" applyFont="1" applyBorder="1" applyAlignment="1" applyProtection="1">
      <alignment horizontal="center" vertical="center" shrinkToFit="1"/>
      <protection locked="0"/>
    </xf>
    <xf numFmtId="0" fontId="6" fillId="0" borderId="63" xfId="0" applyFont="1" applyBorder="1" applyAlignment="1" applyProtection="1">
      <alignment horizontal="center" vertical="center" shrinkToFit="1"/>
      <protection locked="0"/>
    </xf>
    <xf numFmtId="0" fontId="6" fillId="0" borderId="69" xfId="0" applyFont="1" applyBorder="1" applyAlignment="1">
      <alignment horizontal="center" vertical="center"/>
    </xf>
    <xf numFmtId="0" fontId="6" fillId="0" borderId="72" xfId="0" applyFont="1" applyBorder="1" applyAlignment="1">
      <alignment horizontal="center" vertical="center"/>
    </xf>
    <xf numFmtId="20" fontId="6" fillId="0" borderId="45" xfId="0" applyNumberFormat="1" applyFont="1" applyBorder="1" applyAlignment="1">
      <alignment horizontal="center" vertical="center" wrapText="1"/>
    </xf>
    <xf numFmtId="20" fontId="6" fillId="0" borderId="46" xfId="0" applyNumberFormat="1" applyFont="1" applyBorder="1" applyAlignment="1">
      <alignment horizontal="center" vertical="center" wrapText="1"/>
    </xf>
    <xf numFmtId="185" fontId="10" fillId="0" borderId="91" xfId="0" applyNumberFormat="1" applyFont="1" applyBorder="1" applyAlignment="1">
      <alignment horizontal="right" vertical="center" shrinkToFit="1"/>
    </xf>
    <xf numFmtId="185" fontId="10" fillId="0" borderId="25" xfId="0" applyNumberFormat="1" applyFont="1" applyBorder="1" applyAlignment="1">
      <alignment horizontal="right" vertical="center" shrinkToFit="1"/>
    </xf>
    <xf numFmtId="185" fontId="10" fillId="0" borderId="88" xfId="0" applyNumberFormat="1" applyFont="1" applyBorder="1" applyAlignment="1">
      <alignment horizontal="right" vertical="center" shrinkToFit="1"/>
    </xf>
    <xf numFmtId="185" fontId="10" fillId="0" borderId="42" xfId="0" applyNumberFormat="1" applyFont="1" applyBorder="1" applyAlignment="1">
      <alignment horizontal="right" vertical="center" shrinkToFit="1"/>
    </xf>
    <xf numFmtId="0" fontId="20" fillId="0" borderId="28" xfId="0" applyFont="1" applyBorder="1" applyAlignment="1">
      <alignment horizontal="center" vertical="center" wrapText="1"/>
    </xf>
    <xf numFmtId="0" fontId="20" fillId="0" borderId="83" xfId="0" applyFont="1" applyBorder="1" applyAlignment="1">
      <alignment horizontal="center" vertical="center" wrapText="1"/>
    </xf>
    <xf numFmtId="0" fontId="13" fillId="0" borderId="49" xfId="0" applyFont="1" applyBorder="1" applyAlignment="1" applyProtection="1">
      <alignment horizontal="left" vertical="center" shrinkToFit="1"/>
      <protection locked="0"/>
    </xf>
    <xf numFmtId="0" fontId="13" fillId="0" borderId="50" xfId="0" applyFont="1" applyBorder="1" applyAlignment="1" applyProtection="1">
      <alignment horizontal="left" vertical="center" shrinkToFit="1"/>
      <protection locked="0"/>
    </xf>
    <xf numFmtId="0" fontId="13" fillId="0" borderId="106"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13" fillId="0" borderId="21"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189" fontId="3" fillId="0" borderId="27" xfId="0" applyNumberFormat="1" applyFont="1" applyBorder="1" applyAlignment="1">
      <alignment horizontal="right" vertical="center" shrinkToFit="1"/>
    </xf>
    <xf numFmtId="189" fontId="3" fillId="0" borderId="28" xfId="0" applyNumberFormat="1" applyFont="1" applyBorder="1" applyAlignment="1">
      <alignment horizontal="right" vertical="center" shrinkToFit="1"/>
    </xf>
    <xf numFmtId="0" fontId="5" fillId="0" borderId="18" xfId="0" applyFont="1" applyBorder="1" applyAlignment="1">
      <alignment vertical="top" wrapText="1"/>
    </xf>
    <xf numFmtId="0" fontId="5" fillId="0" borderId="10" xfId="0" applyFont="1" applyBorder="1" applyAlignment="1">
      <alignment vertical="top" wrapText="1"/>
    </xf>
    <xf numFmtId="0" fontId="5" fillId="0" borderId="120" xfId="0" applyFont="1" applyBorder="1" applyAlignment="1">
      <alignment vertical="top" wrapText="1"/>
    </xf>
    <xf numFmtId="0" fontId="5" fillId="0" borderId="19" xfId="0" applyFont="1" applyBorder="1" applyAlignment="1">
      <alignment vertical="top" wrapText="1"/>
    </xf>
    <xf numFmtId="0" fontId="5" fillId="0" borderId="0" xfId="0" applyFont="1" applyAlignment="1">
      <alignment vertical="top" wrapText="1"/>
    </xf>
    <xf numFmtId="0" fontId="5" fillId="0" borderId="121" xfId="0" applyFont="1" applyBorder="1" applyAlignment="1">
      <alignment vertical="top" wrapText="1"/>
    </xf>
    <xf numFmtId="0" fontId="5" fillId="0" borderId="114" xfId="0" applyFont="1" applyBorder="1" applyAlignment="1">
      <alignment vertical="top" wrapText="1"/>
    </xf>
    <xf numFmtId="0" fontId="5" fillId="0" borderId="115" xfId="0" applyFont="1" applyBorder="1" applyAlignment="1">
      <alignment vertical="top" wrapText="1"/>
    </xf>
    <xf numFmtId="0" fontId="5" fillId="0" borderId="122" xfId="0" applyFont="1" applyBorder="1" applyAlignment="1">
      <alignment vertical="top" wrapText="1"/>
    </xf>
    <xf numFmtId="0" fontId="3" fillId="0" borderId="116" xfId="0" applyFont="1" applyBorder="1" applyAlignment="1" applyProtection="1">
      <alignment horizontal="left" vertical="top" wrapText="1" indent="2"/>
      <protection locked="0"/>
    </xf>
    <xf numFmtId="0" fontId="3" fillId="0" borderId="115" xfId="0" applyFont="1" applyBorder="1" applyAlignment="1" applyProtection="1">
      <alignment horizontal="left" vertical="top" indent="2"/>
      <protection locked="0"/>
    </xf>
    <xf numFmtId="0" fontId="3" fillId="0" borderId="117" xfId="0" applyFont="1" applyBorder="1" applyAlignment="1" applyProtection="1">
      <alignment horizontal="left" vertical="top" indent="2"/>
      <protection locked="0"/>
    </xf>
    <xf numFmtId="185" fontId="10" fillId="0" borderId="89" xfId="0" applyNumberFormat="1" applyFont="1" applyBorder="1" applyAlignment="1">
      <alignment horizontal="right" vertical="center" shrinkToFit="1"/>
    </xf>
    <xf numFmtId="185" fontId="10" fillId="0" borderId="28" xfId="0" applyNumberFormat="1" applyFont="1" applyBorder="1" applyAlignment="1">
      <alignment horizontal="right" vertical="center" shrinkToFit="1"/>
    </xf>
    <xf numFmtId="0" fontId="6" fillId="0" borderId="6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0" fillId="0" borderId="9" xfId="0" applyFont="1" applyBorder="1" applyAlignment="1">
      <alignment horizontal="left" vertical="center" wrapText="1"/>
    </xf>
    <xf numFmtId="0" fontId="6"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7" xfId="0" applyFont="1" applyBorder="1" applyAlignment="1">
      <alignment horizontal="left" vertical="top" wrapText="1"/>
    </xf>
    <xf numFmtId="196" fontId="2" fillId="0" borderId="2" xfId="0" applyNumberFormat="1" applyFont="1" applyBorder="1" applyAlignment="1">
      <alignment horizontal="center" vertical="center" shrinkToFit="1"/>
    </xf>
    <xf numFmtId="196" fontId="2" fillId="0" borderId="3" xfId="0" applyNumberFormat="1" applyFont="1" applyBorder="1" applyAlignment="1">
      <alignment horizontal="center" vertical="center" shrinkToFit="1"/>
    </xf>
    <xf numFmtId="197" fontId="2" fillId="0" borderId="2" xfId="0" applyNumberFormat="1" applyFont="1" applyBorder="1" applyAlignment="1">
      <alignment horizontal="center" vertical="center" shrinkToFit="1"/>
    </xf>
    <xf numFmtId="197" fontId="2" fillId="0" borderId="3" xfId="0" applyNumberFormat="1" applyFont="1" applyBorder="1" applyAlignment="1">
      <alignment horizontal="center" vertical="center" shrinkToFit="1"/>
    </xf>
    <xf numFmtId="194" fontId="17" fillId="0" borderId="71" xfId="0" applyNumberFormat="1" applyFont="1" applyBorder="1" applyAlignment="1">
      <alignment horizontal="right" vertical="center" shrinkToFit="1"/>
    </xf>
    <xf numFmtId="182" fontId="3" fillId="0" borderId="69" xfId="0" applyNumberFormat="1" applyFont="1" applyBorder="1" applyAlignment="1">
      <alignment vertical="center" shrinkToFit="1"/>
    </xf>
    <xf numFmtId="182" fontId="3" fillId="0" borderId="66" xfId="0" applyNumberFormat="1" applyFont="1" applyBorder="1" applyAlignment="1">
      <alignment vertical="center" shrinkToFit="1"/>
    </xf>
    <xf numFmtId="194" fontId="17" fillId="0" borderId="66" xfId="0" applyNumberFormat="1" applyFont="1" applyBorder="1" applyAlignment="1">
      <alignment vertical="center" shrinkToFit="1"/>
    </xf>
    <xf numFmtId="194" fontId="17" fillId="0" borderId="72" xfId="0" applyNumberFormat="1" applyFont="1" applyBorder="1" applyAlignment="1">
      <alignment vertical="center" shrinkToFit="1"/>
    </xf>
    <xf numFmtId="183" fontId="3" fillId="0" borderId="69" xfId="0" applyNumberFormat="1" applyFont="1" applyBorder="1" applyAlignment="1">
      <alignment vertical="center" shrinkToFit="1"/>
    </xf>
    <xf numFmtId="183" fontId="3" fillId="0" borderId="66" xfId="0" applyNumberFormat="1" applyFont="1" applyBorder="1" applyAlignment="1">
      <alignment vertical="center" shrinkToFit="1"/>
    </xf>
    <xf numFmtId="185" fontId="3" fillId="0" borderId="73" xfId="0" applyNumberFormat="1" applyFont="1" applyBorder="1" applyAlignment="1">
      <alignment horizontal="left" vertical="center" shrinkToFit="1"/>
    </xf>
    <xf numFmtId="185" fontId="3" fillId="0" borderId="71" xfId="0" applyNumberFormat="1" applyFont="1" applyBorder="1" applyAlignment="1">
      <alignment horizontal="left" vertical="center" shrinkToFit="1"/>
    </xf>
    <xf numFmtId="0" fontId="10"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94" fontId="17" fillId="0" borderId="66" xfId="0" applyNumberFormat="1" applyFont="1" applyBorder="1" applyAlignment="1" applyProtection="1">
      <alignment horizontal="right" vertical="center" shrinkToFit="1"/>
      <protection locked="0"/>
    </xf>
    <xf numFmtId="184" fontId="3" fillId="0" borderId="69" xfId="0" applyNumberFormat="1" applyFont="1" applyBorder="1" applyAlignment="1">
      <alignment horizontal="center" vertical="center" shrinkToFit="1"/>
    </xf>
    <xf numFmtId="184" fontId="3" fillId="0" borderId="66" xfId="0" applyNumberFormat="1" applyFont="1" applyBorder="1" applyAlignment="1">
      <alignment horizontal="center" vertical="center" shrinkToFit="1"/>
    </xf>
    <xf numFmtId="194" fontId="17" fillId="0" borderId="74" xfId="0" applyNumberFormat="1" applyFont="1" applyBorder="1" applyAlignment="1">
      <alignment vertical="center" shrinkToFit="1"/>
    </xf>
    <xf numFmtId="194" fontId="22" fillId="0" borderId="74" xfId="0" applyNumberFormat="1" applyFont="1" applyBorder="1" applyAlignment="1">
      <alignment vertical="center" shrinkToFit="1"/>
    </xf>
    <xf numFmtId="194" fontId="22" fillId="0" borderId="86" xfId="0" applyNumberFormat="1" applyFont="1" applyBorder="1" applyAlignment="1">
      <alignment vertical="center" shrinkToFit="1"/>
    </xf>
    <xf numFmtId="0" fontId="6" fillId="0" borderId="72"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86" xfId="0" applyFont="1" applyBorder="1" applyAlignment="1">
      <alignment horizontal="center" vertical="center" wrapText="1"/>
    </xf>
    <xf numFmtId="0" fontId="2" fillId="0" borderId="80" xfId="0" applyFont="1" applyBorder="1" applyAlignment="1">
      <alignment horizontal="center" vertical="center" textRotation="255" wrapText="1"/>
    </xf>
    <xf numFmtId="0" fontId="19" fillId="0" borderId="82" xfId="0" applyFont="1" applyBorder="1" applyAlignment="1">
      <alignment horizontal="center" vertical="center" textRotation="255" wrapText="1"/>
    </xf>
    <xf numFmtId="0" fontId="19" fillId="0" borderId="84" xfId="0" applyFont="1" applyBorder="1" applyAlignment="1">
      <alignment horizontal="center" vertical="center" textRotation="255" wrapText="1"/>
    </xf>
    <xf numFmtId="189" fontId="10" fillId="0" borderId="111" xfId="0" applyNumberFormat="1" applyFont="1" applyBorder="1" applyAlignment="1">
      <alignment horizontal="right" vertical="center" shrinkToFit="1"/>
    </xf>
    <xf numFmtId="189" fontId="10" fillId="0" borderId="28" xfId="0" applyNumberFormat="1" applyFont="1" applyBorder="1" applyAlignment="1">
      <alignment horizontal="right"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2" fillId="0" borderId="80" xfId="0" applyFont="1" applyBorder="1" applyAlignment="1">
      <alignment horizontal="center" vertical="center" textRotation="255" shrinkToFit="1"/>
    </xf>
    <xf numFmtId="0" fontId="2" fillId="0" borderId="82" xfId="0" applyFont="1" applyBorder="1" applyAlignment="1">
      <alignment horizontal="center" vertical="center" textRotation="255" shrinkToFit="1"/>
    </xf>
    <xf numFmtId="0" fontId="19" fillId="0" borderId="82" xfId="0" applyFont="1" applyBorder="1" applyAlignment="1">
      <alignment horizontal="center" vertical="center" textRotation="255" shrinkToFit="1"/>
    </xf>
    <xf numFmtId="0" fontId="19" fillId="0" borderId="84" xfId="0" applyFont="1" applyBorder="1" applyAlignment="1">
      <alignment horizontal="center" vertical="center" textRotation="255" shrinkToFit="1"/>
    </xf>
    <xf numFmtId="189" fontId="3" fillId="0" borderId="24" xfId="0" applyNumberFormat="1" applyFont="1" applyBorder="1" applyAlignment="1">
      <alignment horizontal="right" vertical="center" shrinkToFit="1"/>
    </xf>
    <xf numFmtId="189" fontId="3" fillId="0" borderId="25" xfId="0" applyNumberFormat="1" applyFont="1" applyBorder="1" applyAlignment="1">
      <alignment horizontal="right" vertical="center" shrinkToFit="1"/>
    </xf>
    <xf numFmtId="189" fontId="3" fillId="0" borderId="30" xfId="0" applyNumberFormat="1" applyFont="1" applyBorder="1" applyAlignment="1">
      <alignment horizontal="right" vertical="center" shrinkToFit="1"/>
    </xf>
    <xf numFmtId="189" fontId="3" fillId="0" borderId="31" xfId="0" applyNumberFormat="1" applyFont="1" applyBorder="1" applyAlignment="1">
      <alignment horizontal="right" vertical="center" shrinkToFit="1"/>
    </xf>
    <xf numFmtId="185" fontId="10" fillId="0" borderId="92" xfId="0" applyNumberFormat="1" applyFont="1" applyBorder="1" applyAlignment="1">
      <alignment horizontal="right" vertical="center" shrinkToFit="1"/>
    </xf>
    <xf numFmtId="185" fontId="10" fillId="0" borderId="44" xfId="0" applyNumberFormat="1" applyFont="1" applyBorder="1" applyAlignment="1">
      <alignment horizontal="right" vertical="center" shrinkToFit="1"/>
    </xf>
    <xf numFmtId="189" fontId="10" fillId="0" borderId="113" xfId="0" applyNumberFormat="1" applyFont="1" applyBorder="1" applyAlignment="1">
      <alignment horizontal="right" vertical="center" shrinkToFit="1"/>
    </xf>
    <xf numFmtId="189" fontId="10" fillId="0" borderId="44" xfId="0" applyNumberFormat="1" applyFont="1" applyBorder="1" applyAlignment="1">
      <alignment horizontal="right" vertical="center" shrinkToFit="1"/>
    </xf>
    <xf numFmtId="0" fontId="6" fillId="0" borderId="87" xfId="0" applyFont="1" applyBorder="1" applyAlignment="1">
      <alignment horizontal="center" vertical="center"/>
    </xf>
    <xf numFmtId="0" fontId="6" fillId="0" borderId="109" xfId="0" applyFont="1" applyBorder="1" applyAlignment="1">
      <alignment horizontal="center" vertical="center"/>
    </xf>
    <xf numFmtId="189" fontId="10" fillId="0" borderId="110" xfId="0" applyNumberFormat="1" applyFont="1" applyBorder="1" applyAlignment="1">
      <alignment horizontal="right" vertical="center" shrinkToFit="1"/>
    </xf>
    <xf numFmtId="189" fontId="10" fillId="0" borderId="25" xfId="0" applyNumberFormat="1" applyFont="1" applyBorder="1" applyAlignment="1">
      <alignment horizontal="right" vertical="center" shrinkToFit="1"/>
    </xf>
    <xf numFmtId="188" fontId="3" fillId="0" borderId="38" xfId="0" applyNumberFormat="1" applyFont="1" applyBorder="1" applyAlignment="1" applyProtection="1">
      <alignment horizontal="center" vertical="center" shrinkToFit="1"/>
      <protection locked="0"/>
    </xf>
    <xf numFmtId="188" fontId="0" fillId="0" borderId="21" xfId="0" applyNumberFormat="1" applyBorder="1" applyAlignment="1" applyProtection="1">
      <alignment horizontal="center" vertical="center" shrinkToFit="1"/>
      <protection locked="0"/>
    </xf>
    <xf numFmtId="0" fontId="0" fillId="0" borderId="39" xfId="0" applyBorder="1" applyAlignment="1" applyProtection="1">
      <alignment horizontal="left" vertical="center" shrinkToFit="1"/>
      <protection locked="0"/>
    </xf>
    <xf numFmtId="185" fontId="15" fillId="0" borderId="100" xfId="0" applyNumberFormat="1" applyFont="1" applyBorder="1" applyAlignment="1">
      <alignment horizontal="right" vertical="center" shrinkToFit="1"/>
    </xf>
    <xf numFmtId="185" fontId="15" fillId="0" borderId="25" xfId="0" applyNumberFormat="1" applyFont="1" applyBorder="1" applyAlignment="1">
      <alignment horizontal="right" vertical="center" shrinkToFit="1"/>
    </xf>
    <xf numFmtId="185" fontId="15" fillId="0" borderId="81" xfId="0" applyNumberFormat="1" applyFont="1" applyBorder="1" applyAlignment="1">
      <alignment horizontal="right" vertical="center" shrinkToFit="1"/>
    </xf>
    <xf numFmtId="185" fontId="15" fillId="0" borderId="101" xfId="0" applyNumberFormat="1" applyFont="1" applyBorder="1" applyAlignment="1">
      <alignment horizontal="right" vertical="center" shrinkToFit="1"/>
    </xf>
    <xf numFmtId="185" fontId="15" fillId="0" borderId="28" xfId="0" applyNumberFormat="1" applyFont="1" applyBorder="1" applyAlignment="1">
      <alignment horizontal="right" vertical="center" shrinkToFit="1"/>
    </xf>
    <xf numFmtId="185" fontId="15" fillId="0" borderId="83" xfId="0" applyNumberFormat="1" applyFont="1" applyBorder="1" applyAlignment="1">
      <alignment horizontal="right" vertical="center" shrinkToFit="1"/>
    </xf>
    <xf numFmtId="189" fontId="10" fillId="0" borderId="112" xfId="0" applyNumberFormat="1" applyFont="1" applyBorder="1" applyAlignment="1">
      <alignment horizontal="right" vertical="center" shrinkToFit="1"/>
    </xf>
    <xf numFmtId="189" fontId="10" fillId="0" borderId="31" xfId="0" applyNumberFormat="1" applyFont="1" applyBorder="1" applyAlignment="1">
      <alignment horizontal="right" vertical="center" shrinkToFit="1"/>
    </xf>
    <xf numFmtId="0" fontId="20" fillId="0" borderId="25" xfId="0" applyFont="1" applyBorder="1" applyAlignment="1">
      <alignment horizontal="center" vertical="center" wrapText="1"/>
    </xf>
    <xf numFmtId="0" fontId="20" fillId="0" borderId="81" xfId="0" applyFont="1" applyBorder="1" applyAlignment="1">
      <alignment horizontal="center" vertical="center" wrapText="1"/>
    </xf>
    <xf numFmtId="185" fontId="15" fillId="0" borderId="102" xfId="0" applyNumberFormat="1" applyFont="1" applyBorder="1" applyAlignment="1">
      <alignment horizontal="right" vertical="center" shrinkToFit="1"/>
    </xf>
    <xf numFmtId="185" fontId="15" fillId="0" borderId="31" xfId="0" applyNumberFormat="1" applyFont="1" applyBorder="1" applyAlignment="1">
      <alignment horizontal="right" vertical="center" shrinkToFit="1"/>
    </xf>
    <xf numFmtId="185" fontId="15" fillId="0" borderId="85" xfId="0" applyNumberFormat="1" applyFont="1" applyBorder="1" applyAlignment="1">
      <alignment horizontal="right" vertical="center" shrinkToFit="1"/>
    </xf>
    <xf numFmtId="0" fontId="20" fillId="0" borderId="31"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08" xfId="0" applyFont="1" applyBorder="1" applyAlignment="1">
      <alignment horizontal="center" vertical="center" wrapText="1"/>
    </xf>
    <xf numFmtId="0" fontId="25" fillId="0" borderId="0" xfId="0" applyFont="1" applyAlignment="1">
      <alignment horizontal="center" vertical="center" wrapText="1"/>
    </xf>
    <xf numFmtId="187" fontId="13" fillId="0" borderId="11" xfId="0" applyNumberFormat="1" applyFont="1" applyBorder="1" applyAlignment="1" applyProtection="1">
      <alignment horizontal="left" vertical="center" shrinkToFit="1"/>
      <protection locked="0"/>
    </xf>
    <xf numFmtId="187" fontId="13" fillId="0" borderId="12" xfId="0" applyNumberFormat="1" applyFont="1" applyBorder="1" applyAlignment="1" applyProtection="1">
      <alignment horizontal="left" vertical="center" shrinkToFit="1"/>
      <protection locked="0"/>
    </xf>
    <xf numFmtId="187" fontId="13" fillId="0" borderId="15" xfId="0" applyNumberFormat="1" applyFont="1" applyBorder="1" applyAlignment="1" applyProtection="1">
      <alignment horizontal="left" vertical="center" shrinkToFit="1"/>
      <protection locked="0"/>
    </xf>
    <xf numFmtId="0" fontId="13" fillId="0" borderId="65"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3" fillId="0" borderId="103" xfId="0" applyFont="1" applyBorder="1" applyAlignment="1" applyProtection="1">
      <alignment vertical="center" shrinkToFit="1"/>
      <protection locked="0"/>
    </xf>
    <xf numFmtId="0" fontId="17" fillId="0" borderId="65"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17" fillId="0" borderId="103" xfId="0" applyFont="1" applyBorder="1" applyAlignment="1" applyProtection="1">
      <alignment vertical="center" shrinkToFit="1"/>
      <protection locked="0"/>
    </xf>
    <xf numFmtId="0" fontId="13" fillId="0" borderId="60" xfId="0" applyFont="1" applyBorder="1" applyAlignment="1" applyProtection="1">
      <alignment vertical="center" shrinkToFit="1"/>
      <protection locked="0"/>
    </xf>
    <xf numFmtId="0" fontId="13" fillId="0" borderId="104" xfId="0" applyFont="1" applyBorder="1" applyAlignment="1" applyProtection="1">
      <alignment vertical="center" shrinkToFit="1"/>
      <protection locked="0"/>
    </xf>
    <xf numFmtId="0" fontId="13" fillId="0" borderId="105" xfId="0" applyFont="1" applyBorder="1" applyAlignment="1" applyProtection="1">
      <alignment vertical="center" shrinkToFit="1"/>
      <protection locked="0"/>
    </xf>
    <xf numFmtId="0" fontId="17" fillId="0" borderId="9" xfId="0" applyFont="1" applyBorder="1" applyAlignment="1">
      <alignment horizontal="right" vertical="center" wrapText="1"/>
    </xf>
    <xf numFmtId="0" fontId="17" fillId="0" borderId="69" xfId="0" applyFont="1" applyBorder="1" applyAlignment="1">
      <alignment horizontal="right" vertical="center" wrapText="1"/>
    </xf>
    <xf numFmtId="0" fontId="17" fillId="0" borderId="9" xfId="0" applyFont="1" applyBorder="1" applyAlignment="1">
      <alignment horizontal="right" vertical="center"/>
    </xf>
    <xf numFmtId="0" fontId="17" fillId="0" borderId="69" xfId="0" applyFont="1" applyBorder="1" applyAlignment="1">
      <alignment horizontal="right" vertical="center"/>
    </xf>
    <xf numFmtId="191" fontId="6" fillId="0" borderId="98" xfId="0" applyNumberFormat="1" applyFont="1" applyBorder="1" applyAlignment="1" applyProtection="1">
      <alignment horizontal="left" vertical="center" wrapText="1" shrinkToFit="1"/>
      <protection locked="0"/>
    </xf>
    <xf numFmtId="191" fontId="6" fillId="0" borderId="12" xfId="0" applyNumberFormat="1" applyFont="1" applyBorder="1" applyAlignment="1" applyProtection="1">
      <alignment horizontal="left" vertical="center" wrapText="1" shrinkToFit="1"/>
      <protection locked="0"/>
    </xf>
    <xf numFmtId="191" fontId="6" fillId="0" borderId="15" xfId="0" applyNumberFormat="1" applyFont="1" applyBorder="1" applyAlignment="1" applyProtection="1">
      <alignment horizontal="left" vertical="center" wrapText="1" shrinkToFit="1"/>
      <protection locked="0"/>
    </xf>
    <xf numFmtId="178" fontId="6" fillId="0" borderId="107" xfId="0" applyNumberFormat="1" applyFont="1" applyBorder="1" applyAlignment="1" applyProtection="1">
      <alignment horizontal="center" vertical="center" shrinkToFit="1"/>
      <protection locked="0"/>
    </xf>
    <xf numFmtId="178" fontId="6" fillId="0" borderId="106" xfId="0" applyNumberFormat="1" applyFont="1" applyBorder="1" applyAlignment="1" applyProtection="1">
      <alignment horizontal="center" vertical="center" shrinkToFit="1"/>
      <protection locked="0"/>
    </xf>
    <xf numFmtId="0" fontId="6" fillId="0" borderId="107"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106" xfId="0" applyFont="1" applyBorder="1" applyAlignment="1" applyProtection="1">
      <alignment horizontal="center" vertical="center" shrinkToFit="1"/>
      <protection locked="0"/>
    </xf>
    <xf numFmtId="179" fontId="10" fillId="0" borderId="49" xfId="0" applyNumberFormat="1" applyFont="1" applyBorder="1" applyAlignment="1" applyProtection="1">
      <alignment horizontal="center" vertical="center" shrinkToFit="1"/>
      <protection locked="0"/>
    </xf>
    <xf numFmtId="179" fontId="10" fillId="0" borderId="50" xfId="0" applyNumberFormat="1" applyFont="1" applyBorder="1" applyAlignment="1" applyProtection="1">
      <alignment horizontal="center" vertical="center" shrinkToFit="1"/>
      <protection locked="0"/>
    </xf>
    <xf numFmtId="0" fontId="6" fillId="0" borderId="99"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185" fontId="10" fillId="0" borderId="90" xfId="0" applyNumberFormat="1" applyFont="1" applyBorder="1" applyAlignment="1">
      <alignment horizontal="right" vertical="center" shrinkToFit="1"/>
    </xf>
    <xf numFmtId="185" fontId="10" fillId="0" borderId="31" xfId="0" applyNumberFormat="1" applyFont="1" applyBorder="1" applyAlignment="1">
      <alignment horizontal="right" vertical="center" shrinkToFit="1"/>
    </xf>
    <xf numFmtId="0" fontId="3" fillId="0" borderId="126" xfId="0" applyFont="1" applyBorder="1" applyAlignment="1" applyProtection="1">
      <alignment horizontal="left" vertical="top" wrapText="1" indent="2"/>
      <protection locked="0"/>
    </xf>
    <xf numFmtId="0" fontId="0" fillId="0" borderId="16" xfId="0" applyBorder="1" applyAlignment="1">
      <alignment horizontal="left" vertical="top" indent="2"/>
    </xf>
    <xf numFmtId="193" fontId="13" fillId="0" borderId="11" xfId="0" applyNumberFormat="1" applyFont="1" applyBorder="1" applyAlignment="1">
      <alignment horizontal="left" vertical="center" shrinkToFit="1"/>
    </xf>
    <xf numFmtId="193" fontId="13" fillId="0" borderId="12" xfId="0" applyNumberFormat="1" applyFont="1" applyBorder="1" applyAlignment="1">
      <alignment horizontal="left" vertical="center" shrinkToFit="1"/>
    </xf>
    <xf numFmtId="193" fontId="13" fillId="0" borderId="15" xfId="0" applyNumberFormat="1" applyFont="1" applyBorder="1" applyAlignment="1">
      <alignment horizontal="left" vertical="center" shrinkToFit="1"/>
    </xf>
    <xf numFmtId="192" fontId="13" fillId="0" borderId="65" xfId="0" applyNumberFormat="1" applyFont="1" applyBorder="1" applyAlignment="1">
      <alignment vertical="center" shrinkToFit="1"/>
    </xf>
    <xf numFmtId="192" fontId="13" fillId="0" borderId="9" xfId="0" applyNumberFormat="1" applyFont="1" applyBorder="1" applyAlignment="1">
      <alignment vertical="center" shrinkToFit="1"/>
    </xf>
    <xf numFmtId="192" fontId="13" fillId="0" borderId="103" xfId="0" applyNumberFormat="1" applyFont="1" applyBorder="1" applyAlignment="1">
      <alignment vertical="center" shrinkToFit="1"/>
    </xf>
    <xf numFmtId="192" fontId="18" fillId="0" borderId="57" xfId="0" applyNumberFormat="1" applyFont="1" applyBorder="1" applyAlignment="1">
      <alignment vertical="center" wrapText="1"/>
    </xf>
    <xf numFmtId="192" fontId="18" fillId="0" borderId="58" xfId="0" applyNumberFormat="1" applyFont="1" applyBorder="1" applyAlignment="1">
      <alignment vertical="center" wrapText="1"/>
    </xf>
    <xf numFmtId="192" fontId="18" fillId="0" borderId="59" xfId="0" applyNumberFormat="1" applyFont="1" applyBorder="1" applyAlignment="1">
      <alignment vertical="center" wrapText="1"/>
    </xf>
    <xf numFmtId="190" fontId="6" fillId="0" borderId="94" xfId="0" applyNumberFormat="1" applyFont="1" applyBorder="1" applyAlignment="1">
      <alignment horizontal="left" vertical="center" wrapText="1"/>
    </xf>
    <xf numFmtId="190" fontId="12" fillId="0" borderId="55" xfId="0" applyNumberFormat="1" applyFont="1" applyBorder="1" applyAlignment="1">
      <alignment horizontal="left" vertical="center" wrapText="1"/>
    </xf>
    <xf numFmtId="190" fontId="12" fillId="0" borderId="16" xfId="0" applyNumberFormat="1" applyFont="1" applyBorder="1" applyAlignment="1">
      <alignment horizontal="left" vertical="center" wrapText="1"/>
    </xf>
    <xf numFmtId="190" fontId="12" fillId="0" borderId="17" xfId="0" applyNumberFormat="1" applyFont="1" applyBorder="1" applyAlignment="1">
      <alignment horizontal="left" vertical="center" wrapText="1"/>
    </xf>
    <xf numFmtId="0" fontId="28" fillId="0" borderId="123"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118" xfId="0" applyFont="1" applyBorder="1" applyAlignment="1">
      <alignment horizontal="center" vertical="center" shrinkToFit="1"/>
    </xf>
    <xf numFmtId="0" fontId="28" fillId="0" borderId="124" xfId="0" applyFont="1" applyBorder="1" applyAlignment="1">
      <alignment horizontal="center" vertical="center" shrinkToFit="1"/>
    </xf>
    <xf numFmtId="0" fontId="28" fillId="0" borderId="0" xfId="0" applyFont="1" applyAlignment="1">
      <alignment horizontal="center" vertical="center" shrinkToFit="1"/>
    </xf>
    <xf numFmtId="0" fontId="28" fillId="0" borderId="119"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74" xfId="0" applyFont="1" applyBorder="1" applyAlignment="1">
      <alignment horizontal="center" vertical="center" shrinkToFit="1"/>
    </xf>
    <xf numFmtId="0" fontId="28" fillId="0" borderId="125" xfId="0" applyFont="1" applyBorder="1" applyAlignment="1">
      <alignment horizontal="center" vertical="center" shrinkToFit="1"/>
    </xf>
    <xf numFmtId="0" fontId="27" fillId="0" borderId="127" xfId="0" applyFont="1" applyBorder="1" applyAlignment="1">
      <alignment vertical="center" textRotation="255" shrinkToFit="1"/>
    </xf>
    <xf numFmtId="0" fontId="27" fillId="0" borderId="128" xfId="0" applyFont="1" applyBorder="1" applyAlignment="1">
      <alignment vertical="center" textRotation="255" shrinkToFit="1"/>
    </xf>
    <xf numFmtId="0" fontId="27" fillId="0" borderId="129" xfId="0" applyFont="1" applyBorder="1" applyAlignment="1">
      <alignment vertical="center" textRotation="255" shrinkToFit="1"/>
    </xf>
    <xf numFmtId="0" fontId="3" fillId="0" borderId="93" xfId="0" applyFont="1" applyBorder="1" applyAlignment="1" applyProtection="1">
      <alignment horizontal="center" vertical="center" textRotation="255" shrinkToFit="1"/>
      <protection locked="0"/>
    </xf>
    <xf numFmtId="0" fontId="3" fillId="0" borderId="128" xfId="0" applyFont="1" applyBorder="1" applyAlignment="1" applyProtection="1">
      <alignment horizontal="center" vertical="center" textRotation="255" shrinkToFit="1"/>
      <protection locked="0"/>
    </xf>
    <xf numFmtId="0" fontId="3" fillId="0" borderId="130" xfId="0" applyFont="1" applyBorder="1" applyAlignment="1" applyProtection="1">
      <alignment horizontal="center" vertical="center" textRotation="255" shrinkToFit="1"/>
      <protection locked="0"/>
    </xf>
    <xf numFmtId="0" fontId="12" fillId="0" borderId="94" xfId="0" applyFont="1" applyBorder="1" applyAlignment="1">
      <alignment horizontal="left" vertical="top" wrapText="1" shrinkToFit="1"/>
    </xf>
    <xf numFmtId="0" fontId="12" fillId="0" borderId="55" xfId="0" applyFont="1" applyBorder="1" applyAlignment="1">
      <alignment horizontal="left" vertical="top" wrapText="1" shrinkToFit="1"/>
    </xf>
    <xf numFmtId="0" fontId="12" fillId="0" borderId="131" xfId="0" applyFont="1" applyBorder="1" applyAlignment="1">
      <alignment horizontal="left" vertical="top" wrapText="1" shrinkToFit="1"/>
    </xf>
    <xf numFmtId="0" fontId="12" fillId="0" borderId="124" xfId="0" applyFont="1" applyBorder="1" applyAlignment="1">
      <alignment horizontal="left" vertical="top" wrapText="1" shrinkToFit="1"/>
    </xf>
    <xf numFmtId="0" fontId="12" fillId="0" borderId="0" xfId="0" applyFont="1" applyAlignment="1">
      <alignment horizontal="left" vertical="top" wrapText="1" shrinkToFit="1"/>
    </xf>
    <xf numFmtId="0" fontId="12" fillId="0" borderId="119" xfId="0" applyFont="1" applyBorder="1" applyAlignment="1">
      <alignment horizontal="left" vertical="top" wrapText="1" shrinkToFit="1"/>
    </xf>
    <xf numFmtId="0" fontId="12" fillId="0" borderId="116" xfId="0" applyFont="1" applyBorder="1" applyAlignment="1">
      <alignment horizontal="left" vertical="top" wrapText="1" shrinkToFit="1"/>
    </xf>
    <xf numFmtId="0" fontId="12" fillId="0" borderId="115" xfId="0" applyFont="1" applyBorder="1" applyAlignment="1">
      <alignment horizontal="left" vertical="top" wrapText="1" shrinkToFit="1"/>
    </xf>
    <xf numFmtId="0" fontId="12" fillId="0" borderId="117" xfId="0" applyFont="1" applyBorder="1" applyAlignment="1">
      <alignment horizontal="left" vertical="top" wrapText="1" shrinkToFit="1"/>
    </xf>
    <xf numFmtId="192" fontId="17" fillId="0" borderId="65" xfId="0" applyNumberFormat="1" applyFont="1" applyBorder="1" applyAlignment="1">
      <alignment vertical="center" shrinkToFit="1"/>
    </xf>
    <xf numFmtId="192" fontId="17" fillId="0" borderId="9" xfId="0" applyNumberFormat="1" applyFont="1" applyBorder="1" applyAlignment="1">
      <alignment vertical="center" shrinkToFit="1"/>
    </xf>
    <xf numFmtId="192" fontId="17" fillId="0" borderId="103" xfId="0" applyNumberFormat="1" applyFont="1" applyBorder="1" applyAlignment="1">
      <alignment vertical="center" shrinkToFit="1"/>
    </xf>
    <xf numFmtId="192" fontId="13" fillId="0" borderId="60" xfId="0" applyNumberFormat="1" applyFont="1" applyBorder="1" applyAlignment="1">
      <alignment vertical="center" shrinkToFit="1"/>
    </xf>
    <xf numFmtId="192" fontId="13" fillId="0" borderId="104" xfId="0" applyNumberFormat="1" applyFont="1" applyBorder="1" applyAlignment="1">
      <alignment vertical="center" shrinkToFit="1"/>
    </xf>
    <xf numFmtId="192" fontId="13" fillId="0" borderId="105" xfId="0" applyNumberFormat="1" applyFont="1" applyBorder="1" applyAlignment="1">
      <alignment vertical="center" shrinkToFit="1"/>
    </xf>
    <xf numFmtId="192" fontId="16" fillId="0" borderId="14" xfId="0" applyNumberFormat="1" applyFont="1" applyBorder="1" applyAlignment="1">
      <alignment horizontal="left" vertical="center" shrinkToFit="1"/>
    </xf>
    <xf numFmtId="192" fontId="16" fillId="0" borderId="12" xfId="0" applyNumberFormat="1" applyFont="1" applyBorder="1" applyAlignment="1">
      <alignment horizontal="left" vertical="center" shrinkToFit="1"/>
    </xf>
    <xf numFmtId="191" fontId="6" fillId="0" borderId="98" xfId="0" applyNumberFormat="1" applyFont="1" applyBorder="1" applyAlignment="1">
      <alignment horizontal="left" vertical="center" wrapText="1" shrinkToFit="1"/>
    </xf>
    <xf numFmtId="191" fontId="6" fillId="0" borderId="12" xfId="0" applyNumberFormat="1" applyFont="1" applyBorder="1" applyAlignment="1">
      <alignment horizontal="left" vertical="center" wrapText="1" shrinkToFit="1"/>
    </xf>
    <xf numFmtId="191" fontId="6" fillId="0" borderId="15" xfId="0" applyNumberFormat="1" applyFont="1" applyBorder="1" applyAlignment="1">
      <alignment horizontal="left" vertical="center" wrapText="1"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28">
    <dxf>
      <numFmt numFmtId="198" formatCode=";;;"/>
    </dxf>
    <dxf>
      <numFmt numFmtId="198" formatCode=";;;"/>
    </dxf>
    <dxf>
      <numFmt numFmtId="199" formatCode="m/d\ h:mm;@"/>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9" formatCode="m/d\ h:mm;@"/>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 formatCode="yyyy/m/d"/>
    </dxf>
    <dxf>
      <font>
        <b val="0"/>
        <i val="0"/>
        <strike val="0"/>
        <condense val="0"/>
        <extend val="0"/>
        <outline val="0"/>
        <shadow val="0"/>
        <u val="none"/>
        <vertAlign val="baseline"/>
        <sz val="9"/>
        <color auto="1"/>
        <name val="ＭＳ Ｐゴシック"/>
        <family val="3"/>
        <charset val="128"/>
        <scheme val="none"/>
      </font>
      <numFmt numFmtId="181" formatCode="#,##0_);[Red]\(#,##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ＭＳ Ｐゴシック"/>
        <family val="3"/>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ＭＳ Ｐゴシック"/>
        <family val="3"/>
        <charset val="128"/>
        <scheme val="none"/>
      </font>
      <numFmt numFmtId="179" formatCode="0_ "/>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ＭＳ Ｐゴシック"/>
        <family val="3"/>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9"/>
        <color auto="1"/>
        <name val="ＭＳ Ｐゴシック"/>
        <scheme val="none"/>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休日1950-2050'!$C$1" lockText="1" noThreeD="1"/>
</file>

<file path=xl/ctrlProps/ctrlProp2.xml><?xml version="1.0" encoding="utf-8"?>
<formControlPr xmlns="http://schemas.microsoft.com/office/spreadsheetml/2009/9/main" objectType="CheckBox" fmlaLink="'休日1950-2050'!$C$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21</xdr:col>
      <xdr:colOff>333581</xdr:colOff>
      <xdr:row>17</xdr:row>
      <xdr:rowOff>101835</xdr:rowOff>
    </xdr:from>
    <xdr:to>
      <xdr:col>23</xdr:col>
      <xdr:colOff>509681</xdr:colOff>
      <xdr:row>22</xdr:row>
      <xdr:rowOff>144585</xdr:rowOff>
    </xdr:to>
    <xdr:pic>
      <xdr:nvPicPr>
        <xdr:cNvPr id="2" name="図 1">
          <a:extLst>
            <a:ext uri="{FF2B5EF4-FFF2-40B4-BE49-F238E27FC236}">
              <a16:creationId xmlns:a16="http://schemas.microsoft.com/office/drawing/2014/main" id="{00000000-0008-0000-0000-00000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tretch/>
      </xdr:blipFill>
      <xdr:spPr>
        <a:xfrm>
          <a:off x="5381831" y="3568935"/>
          <a:ext cx="900000" cy="90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23</xdr:row>
          <xdr:rowOff>9525</xdr:rowOff>
        </xdr:from>
        <xdr:to>
          <xdr:col>1</xdr:col>
          <xdr:colOff>219075</xdr:colOff>
          <xdr:row>23</xdr:row>
          <xdr:rowOff>142875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1</xdr:col>
          <xdr:colOff>219075</xdr:colOff>
          <xdr:row>23</xdr:row>
          <xdr:rowOff>152400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7FF49-04B4-45D8-8A0A-A3EBDC2F1750}" name="機器マスター" displayName="機器マスター" ref="A1:D243" totalsRowShown="0" headerRowDxfId="27" dataDxfId="26" tableBorderDxfId="25">
  <autoFilter ref="A1:D243" xr:uid="{3E07FF49-04B4-45D8-8A0A-A3EBDC2F1750}"/>
  <sortState xmlns:xlrd2="http://schemas.microsoft.com/office/spreadsheetml/2017/richdata2" ref="A2:D243">
    <sortCondition ref="A1:A243"/>
  </sortState>
  <tableColumns count="4">
    <tableColumn id="1" xr3:uid="{14D72FC7-2FFA-4C7F-A8CF-F9F9165BC3A4}" name="機器名" dataDxfId="24"/>
    <tableColumn id="2" xr3:uid="{E6B867D0-3A0D-4283-9A7F-4A1425B06D1E}" name="機器ID" dataDxfId="23"/>
    <tableColumn id="3" xr3:uid="{3AF6A6DB-58BA-470C-8EE9-C71468DACC60}" name="分野" dataDxfId="22"/>
    <tableColumn id="4" xr3:uid="{99FCB589-DEC1-4406-950B-A6B88A6A4EFC}" name="料金" dataDxfId="21"/>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休日2050まで" displayName="休日2050まで" ref="A1:A617" totalsRowShown="0" headerRowCellStyle="標準 3" dataCellStyle="標準 3">
  <autoFilter ref="A1:A617" xr:uid="{00000000-0009-0000-0100-000002000000}"/>
  <tableColumns count="1">
    <tableColumn id="1" xr3:uid="{00000000-0010-0000-0100-000001000000}" name="休日一覧" dataDxfId="20" dataCellStyle="標準 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B76"/>
  <sheetViews>
    <sheetView tabSelected="1" zoomScaleNormal="100" workbookViewId="0">
      <selection activeCell="V3" sqref="V3:Y3"/>
    </sheetView>
  </sheetViews>
  <sheetFormatPr defaultColWidth="9.33203125" defaultRowHeight="12" x14ac:dyDescent="0.2"/>
  <cols>
    <col min="1" max="1" width="4.6640625" style="2" customWidth="1"/>
    <col min="2" max="2" width="5.83203125" style="2" customWidth="1"/>
    <col min="3" max="3" width="2.1640625" style="2" customWidth="1"/>
    <col min="4" max="4" width="3.33203125" style="2" customWidth="1"/>
    <col min="5" max="5" width="4.6640625" style="2" customWidth="1"/>
    <col min="6" max="6" width="2.1640625" style="2" customWidth="1"/>
    <col min="7" max="7" width="3.1640625" style="2" customWidth="1"/>
    <col min="8" max="8" width="5.33203125" style="2" customWidth="1"/>
    <col min="9" max="9" width="4" style="2" customWidth="1"/>
    <col min="10" max="10" width="3.33203125" style="2" customWidth="1"/>
    <col min="11" max="11" width="5.83203125" style="2" customWidth="1"/>
    <col min="12" max="12" width="2.1640625" style="2" customWidth="1"/>
    <col min="13" max="13" width="3.33203125" style="2" customWidth="1"/>
    <col min="14" max="14" width="2.1640625" style="2" customWidth="1"/>
    <col min="15" max="15" width="11" style="2" customWidth="1"/>
    <col min="16" max="16" width="3.1640625" style="2" customWidth="1"/>
    <col min="17" max="17" width="11" style="2" customWidth="1"/>
    <col min="18" max="18" width="2" style="2" customWidth="1"/>
    <col min="19" max="19" width="2.1640625" style="2" customWidth="1"/>
    <col min="20" max="21" width="3.33203125" style="2" customWidth="1"/>
    <col min="22" max="22" width="10.33203125" style="2" customWidth="1"/>
    <col min="23" max="23" width="2.1640625" style="2" customWidth="1"/>
    <col min="24" max="24" width="12.6640625" style="2" customWidth="1"/>
    <col min="25" max="25" width="3.33203125" style="2" customWidth="1"/>
    <col min="26" max="26" width="10.33203125" style="2" customWidth="1"/>
    <col min="27" max="28" width="10.83203125" style="2" customWidth="1"/>
    <col min="29" max="30" width="12.1640625" style="2" customWidth="1"/>
    <col min="31" max="31" width="21.33203125" style="2" bestFit="1" customWidth="1"/>
    <col min="32" max="16384" width="9.33203125" style="2"/>
  </cols>
  <sheetData>
    <row r="2" spans="1:28" ht="21" x14ac:dyDescent="0.2">
      <c r="A2" s="241" t="s">
        <v>293</v>
      </c>
      <c r="B2" s="241"/>
      <c r="C2" s="241"/>
      <c r="D2" s="241"/>
      <c r="E2" s="241"/>
      <c r="F2" s="241"/>
      <c r="G2" s="241"/>
      <c r="H2" s="241"/>
      <c r="I2" s="241"/>
      <c r="J2" s="241"/>
      <c r="K2" s="241"/>
      <c r="L2" s="241"/>
      <c r="M2" s="241"/>
      <c r="N2" s="241"/>
      <c r="O2" s="241"/>
      <c r="P2" s="241"/>
      <c r="Q2" s="241"/>
      <c r="R2" s="241"/>
      <c r="S2" s="241"/>
      <c r="T2" s="241"/>
      <c r="U2" s="241"/>
      <c r="V2" s="241"/>
      <c r="W2" s="241"/>
      <c r="X2" s="241"/>
      <c r="Y2" s="241"/>
      <c r="Z2" s="1"/>
    </row>
    <row r="3" spans="1:28" ht="12.75" x14ac:dyDescent="0.2">
      <c r="A3" s="1"/>
      <c r="B3" s="12"/>
      <c r="C3" s="12"/>
      <c r="D3" s="12"/>
      <c r="E3" s="12"/>
      <c r="F3" s="12"/>
      <c r="G3" s="12"/>
      <c r="H3" s="12"/>
      <c r="I3" s="12"/>
      <c r="J3" s="12"/>
      <c r="K3" s="12"/>
      <c r="L3" s="12"/>
      <c r="M3" s="12"/>
      <c r="N3" s="12"/>
      <c r="O3" s="12"/>
      <c r="P3" s="12"/>
      <c r="Q3" s="12"/>
      <c r="R3" s="12"/>
      <c r="S3" s="12"/>
      <c r="T3" s="12"/>
      <c r="U3" s="13"/>
      <c r="V3" s="221">
        <f t="shared" ref="V3" ca="1" si="0">TODAY()</f>
        <v>45945</v>
      </c>
      <c r="W3" s="222"/>
      <c r="X3" s="222"/>
      <c r="Y3" s="223"/>
      <c r="Z3" s="1"/>
    </row>
    <row r="4" spans="1:28" ht="13.5" thickBot="1" x14ac:dyDescent="0.25">
      <c r="A4" s="66" t="s">
        <v>195</v>
      </c>
      <c r="B4" s="66"/>
      <c r="C4" s="66"/>
      <c r="D4" s="66"/>
      <c r="E4" s="66"/>
      <c r="F4" s="66"/>
      <c r="G4" s="66"/>
      <c r="H4" s="66"/>
      <c r="I4" s="66"/>
      <c r="J4" s="66"/>
      <c r="K4" s="66"/>
      <c r="L4" s="15"/>
      <c r="M4" s="15"/>
      <c r="N4" s="15"/>
      <c r="O4" s="15"/>
      <c r="P4" s="15"/>
      <c r="Q4" s="15"/>
      <c r="R4" s="15"/>
      <c r="S4" s="15"/>
      <c r="T4" s="15"/>
      <c r="U4" s="15"/>
      <c r="V4" s="15"/>
      <c r="W4" s="15"/>
      <c r="X4" s="15"/>
      <c r="Y4" s="15"/>
      <c r="Z4" s="1"/>
    </row>
    <row r="5" spans="1:28" s="62" customFormat="1" ht="14.25" x14ac:dyDescent="0.2">
      <c r="A5" s="59"/>
      <c r="B5" s="60"/>
      <c r="C5" s="60"/>
      <c r="D5" s="60"/>
      <c r="E5" s="254" t="s">
        <v>222</v>
      </c>
      <c r="F5" s="254"/>
      <c r="G5" s="254"/>
      <c r="H5" s="254"/>
      <c r="I5" s="254"/>
      <c r="J5" s="254"/>
      <c r="K5" s="255"/>
      <c r="L5" s="242"/>
      <c r="M5" s="243"/>
      <c r="N5" s="243"/>
      <c r="O5" s="243"/>
      <c r="P5" s="243"/>
      <c r="Q5" s="243"/>
      <c r="R5" s="243"/>
      <c r="S5" s="243"/>
      <c r="T5" s="243"/>
      <c r="U5" s="243"/>
      <c r="V5" s="243"/>
      <c r="W5" s="243"/>
      <c r="X5" s="244"/>
      <c r="Y5" s="60"/>
      <c r="Z5" s="59"/>
    </row>
    <row r="6" spans="1:28" s="62" customFormat="1" ht="14.25" x14ac:dyDescent="0.2">
      <c r="A6" s="59"/>
      <c r="B6" s="60"/>
      <c r="C6" s="60"/>
      <c r="D6" s="60"/>
      <c r="E6" s="256" t="s">
        <v>0</v>
      </c>
      <c r="F6" s="256"/>
      <c r="G6" s="256"/>
      <c r="H6" s="256"/>
      <c r="I6" s="256"/>
      <c r="J6" s="256"/>
      <c r="K6" s="257"/>
      <c r="L6" s="245"/>
      <c r="M6" s="246"/>
      <c r="N6" s="246"/>
      <c r="O6" s="246"/>
      <c r="P6" s="246"/>
      <c r="Q6" s="246"/>
      <c r="R6" s="246"/>
      <c r="S6" s="246"/>
      <c r="T6" s="246"/>
      <c r="U6" s="246"/>
      <c r="V6" s="246"/>
      <c r="W6" s="246"/>
      <c r="X6" s="247"/>
      <c r="Y6" s="60"/>
      <c r="Z6" s="59"/>
    </row>
    <row r="7" spans="1:28" s="62" customFormat="1" ht="14.25" x14ac:dyDescent="0.2">
      <c r="A7" s="61"/>
      <c r="B7" s="61"/>
      <c r="C7" s="61"/>
      <c r="D7" s="61"/>
      <c r="E7" s="256" t="s">
        <v>292</v>
      </c>
      <c r="F7" s="256"/>
      <c r="G7" s="256"/>
      <c r="H7" s="256"/>
      <c r="I7" s="256"/>
      <c r="J7" s="256"/>
      <c r="K7" s="257"/>
      <c r="L7" s="248"/>
      <c r="M7" s="249"/>
      <c r="N7" s="249"/>
      <c r="O7" s="249"/>
      <c r="P7" s="249"/>
      <c r="Q7" s="249"/>
      <c r="R7" s="249"/>
      <c r="S7" s="249"/>
      <c r="T7" s="249"/>
      <c r="U7" s="249"/>
      <c r="V7" s="249"/>
      <c r="W7" s="249"/>
      <c r="X7" s="250"/>
      <c r="Y7" s="61"/>
      <c r="Z7" s="59"/>
    </row>
    <row r="8" spans="1:28" s="62" customFormat="1" ht="15" thickBot="1" x14ac:dyDescent="0.25">
      <c r="A8" s="59"/>
      <c r="B8" s="60"/>
      <c r="C8" s="60"/>
      <c r="D8" s="60"/>
      <c r="E8" s="256" t="s">
        <v>223</v>
      </c>
      <c r="F8" s="256"/>
      <c r="G8" s="256"/>
      <c r="H8" s="256"/>
      <c r="I8" s="256"/>
      <c r="J8" s="256"/>
      <c r="K8" s="257"/>
      <c r="L8" s="251"/>
      <c r="M8" s="252"/>
      <c r="N8" s="252"/>
      <c r="O8" s="252"/>
      <c r="P8" s="252"/>
      <c r="Q8" s="252"/>
      <c r="R8" s="252"/>
      <c r="S8" s="252"/>
      <c r="T8" s="252"/>
      <c r="U8" s="252"/>
      <c r="V8" s="252"/>
      <c r="W8" s="252"/>
      <c r="X8" s="253"/>
      <c r="Y8" s="60"/>
      <c r="Z8" s="59"/>
    </row>
    <row r="9" spans="1:28" x14ac:dyDescent="0.2">
      <c r="A9" s="14" t="s">
        <v>196</v>
      </c>
      <c r="B9" s="16"/>
      <c r="C9" s="16"/>
      <c r="D9" s="16"/>
      <c r="E9" s="16"/>
      <c r="F9" s="16"/>
      <c r="G9" s="16"/>
      <c r="H9" s="16"/>
      <c r="I9" s="16"/>
      <c r="J9" s="16"/>
      <c r="K9" s="16"/>
      <c r="L9" s="16"/>
      <c r="M9" s="16"/>
      <c r="N9" s="17"/>
      <c r="O9" s="17"/>
      <c r="P9" s="17"/>
      <c r="Q9" s="17"/>
      <c r="R9" s="17"/>
      <c r="S9" s="17"/>
      <c r="T9" s="17"/>
      <c r="U9" s="17"/>
      <c r="V9" s="17"/>
      <c r="W9" s="17"/>
      <c r="X9" s="17"/>
      <c r="Y9" s="17"/>
      <c r="Z9" s="1"/>
    </row>
    <row r="10" spans="1:28" ht="12.75" thickBot="1" x14ac:dyDescent="0.25">
      <c r="A10" s="18" t="s">
        <v>197</v>
      </c>
      <c r="B10" s="18"/>
      <c r="C10" s="18"/>
      <c r="D10" s="18"/>
      <c r="E10" s="18"/>
      <c r="F10" s="18"/>
      <c r="G10" s="18"/>
      <c r="H10" s="18"/>
      <c r="I10" s="18"/>
      <c r="J10" s="18"/>
      <c r="K10" s="18"/>
      <c r="L10" s="18"/>
      <c r="M10" s="18"/>
      <c r="N10" s="18"/>
      <c r="O10" s="18"/>
      <c r="P10" s="18"/>
      <c r="Q10" s="18"/>
      <c r="R10" s="18"/>
      <c r="S10" s="18"/>
      <c r="T10" s="18"/>
      <c r="U10" s="18"/>
      <c r="V10" s="18"/>
      <c r="W10" s="18"/>
      <c r="X10" s="18"/>
      <c r="Y10" s="18"/>
      <c r="Z10" s="1"/>
    </row>
    <row r="11" spans="1:28" ht="29.1" customHeight="1" x14ac:dyDescent="0.2">
      <c r="A11" s="110" t="s">
        <v>219</v>
      </c>
      <c r="B11" s="111"/>
      <c r="C11" s="111"/>
      <c r="D11" s="112"/>
      <c r="E11" s="113"/>
      <c r="F11" s="114"/>
      <c r="G11" s="114"/>
      <c r="H11" s="114"/>
      <c r="I11" s="114"/>
      <c r="J11" s="114"/>
      <c r="K11" s="114"/>
      <c r="L11" s="114"/>
      <c r="M11" s="114"/>
      <c r="N11" s="114"/>
      <c r="O11" s="114"/>
      <c r="P11" s="114"/>
      <c r="Q11" s="114"/>
      <c r="R11" s="258" t="s">
        <v>291</v>
      </c>
      <c r="S11" s="259"/>
      <c r="T11" s="259"/>
      <c r="U11" s="259"/>
      <c r="V11" s="259"/>
      <c r="W11" s="259"/>
      <c r="X11" s="259"/>
      <c r="Y11" s="260"/>
      <c r="Z11" s="3"/>
    </row>
    <row r="12" spans="1:28" ht="30" customHeight="1" thickBot="1" x14ac:dyDescent="0.25">
      <c r="A12" s="91" t="s">
        <v>198</v>
      </c>
      <c r="B12" s="92"/>
      <c r="C12" s="92"/>
      <c r="D12" s="93"/>
      <c r="E12" s="103"/>
      <c r="F12" s="104"/>
      <c r="G12" s="104"/>
      <c r="H12" s="104"/>
      <c r="I12" s="104"/>
      <c r="J12" s="104"/>
      <c r="K12" s="104"/>
      <c r="L12" s="104"/>
      <c r="M12" s="104"/>
      <c r="N12" s="104"/>
      <c r="O12" s="104"/>
      <c r="P12" s="105"/>
      <c r="Q12" s="68">
        <v>0</v>
      </c>
      <c r="R12" s="99" t="s">
        <v>290</v>
      </c>
      <c r="S12" s="100"/>
      <c r="T12" s="100"/>
      <c r="U12" s="101"/>
      <c r="V12" s="101"/>
      <c r="W12" s="101"/>
      <c r="X12" s="101"/>
      <c r="Y12" s="102"/>
      <c r="Z12" s="3"/>
    </row>
    <row r="13" spans="1:28" ht="18.95" customHeight="1" x14ac:dyDescent="0.2">
      <c r="A13" s="32" t="s">
        <v>199</v>
      </c>
      <c r="B13" s="96" t="s">
        <v>200</v>
      </c>
      <c r="C13" s="97"/>
      <c r="D13" s="97"/>
      <c r="E13" s="97"/>
      <c r="F13" s="97"/>
      <c r="G13" s="97"/>
      <c r="H13" s="97"/>
      <c r="I13" s="98"/>
      <c r="J13" s="155" t="s">
        <v>201</v>
      </c>
      <c r="K13" s="98"/>
      <c r="L13" s="155" t="s">
        <v>202</v>
      </c>
      <c r="M13" s="97"/>
      <c r="N13" s="98"/>
      <c r="O13" s="55" t="s">
        <v>232</v>
      </c>
      <c r="P13" s="123" t="s">
        <v>233</v>
      </c>
      <c r="Q13" s="124"/>
      <c r="R13" s="96" t="s">
        <v>203</v>
      </c>
      <c r="S13" s="97"/>
      <c r="T13" s="97"/>
      <c r="U13" s="141" t="s">
        <v>295</v>
      </c>
      <c r="V13" s="142"/>
      <c r="W13" s="142"/>
      <c r="X13" s="142"/>
      <c r="Y13" s="143"/>
      <c r="Z13" s="1"/>
    </row>
    <row r="14" spans="1:28" ht="13.5" customHeight="1" x14ac:dyDescent="0.2">
      <c r="A14" s="30">
        <v>1</v>
      </c>
      <c r="B14" s="115"/>
      <c r="C14" s="116"/>
      <c r="D14" s="116"/>
      <c r="E14" s="116"/>
      <c r="F14" s="116"/>
      <c r="G14" s="116"/>
      <c r="H14" s="116"/>
      <c r="I14" s="117"/>
      <c r="J14" s="118"/>
      <c r="K14" s="119"/>
      <c r="L14" s="120"/>
      <c r="M14" s="121"/>
      <c r="N14" s="122"/>
      <c r="O14" s="31"/>
      <c r="P14" s="125">
        <f t="shared" ref="P14:P23" si="1">J14+O14+R14/24</f>
        <v>0</v>
      </c>
      <c r="Q14" s="126"/>
      <c r="R14" s="94"/>
      <c r="S14" s="95"/>
      <c r="T14" s="95"/>
      <c r="U14" s="144"/>
      <c r="V14" s="145"/>
      <c r="W14" s="145"/>
      <c r="X14" s="145"/>
      <c r="Y14" s="146"/>
      <c r="Z14" s="1"/>
      <c r="AA14" s="64"/>
      <c r="AB14" s="7"/>
    </row>
    <row r="15" spans="1:28" ht="13.5" customHeight="1" x14ac:dyDescent="0.2">
      <c r="A15" s="27">
        <v>2</v>
      </c>
      <c r="B15" s="136"/>
      <c r="C15" s="137"/>
      <c r="D15" s="137"/>
      <c r="E15" s="137"/>
      <c r="F15" s="137"/>
      <c r="G15" s="137"/>
      <c r="H15" s="137"/>
      <c r="I15" s="138"/>
      <c r="J15" s="82"/>
      <c r="K15" s="83"/>
      <c r="L15" s="84"/>
      <c r="M15" s="85"/>
      <c r="N15" s="86"/>
      <c r="O15" s="22"/>
      <c r="P15" s="106">
        <f t="shared" si="1"/>
        <v>0</v>
      </c>
      <c r="Q15" s="107"/>
      <c r="R15" s="87"/>
      <c r="S15" s="88"/>
      <c r="T15" s="88"/>
      <c r="U15" s="144"/>
      <c r="V15" s="145"/>
      <c r="W15" s="145"/>
      <c r="X15" s="145"/>
      <c r="Y15" s="146"/>
      <c r="Z15" s="1"/>
    </row>
    <row r="16" spans="1:28" ht="13.5" customHeight="1" x14ac:dyDescent="0.2">
      <c r="A16" s="27">
        <v>3</v>
      </c>
      <c r="B16" s="136"/>
      <c r="C16" s="137"/>
      <c r="D16" s="137"/>
      <c r="E16" s="137"/>
      <c r="F16" s="137"/>
      <c r="G16" s="137"/>
      <c r="H16" s="137"/>
      <c r="I16" s="138"/>
      <c r="J16" s="82"/>
      <c r="K16" s="83"/>
      <c r="L16" s="84"/>
      <c r="M16" s="85"/>
      <c r="N16" s="86"/>
      <c r="O16" s="22"/>
      <c r="P16" s="106">
        <f t="shared" si="1"/>
        <v>0</v>
      </c>
      <c r="Q16" s="107"/>
      <c r="R16" s="87"/>
      <c r="S16" s="88"/>
      <c r="T16" s="88"/>
      <c r="U16" s="144"/>
      <c r="V16" s="145"/>
      <c r="W16" s="145"/>
      <c r="X16" s="145"/>
      <c r="Y16" s="146"/>
      <c r="Z16" s="1"/>
    </row>
    <row r="17" spans="1:26" ht="13.5" customHeight="1" x14ac:dyDescent="0.2">
      <c r="A17" s="27">
        <v>4</v>
      </c>
      <c r="B17" s="136"/>
      <c r="C17" s="137"/>
      <c r="D17" s="137"/>
      <c r="E17" s="137"/>
      <c r="F17" s="137"/>
      <c r="G17" s="137"/>
      <c r="H17" s="137"/>
      <c r="I17" s="138"/>
      <c r="J17" s="82"/>
      <c r="K17" s="83"/>
      <c r="L17" s="84"/>
      <c r="M17" s="85"/>
      <c r="N17" s="86"/>
      <c r="O17" s="22"/>
      <c r="P17" s="106">
        <f t="shared" si="1"/>
        <v>0</v>
      </c>
      <c r="Q17" s="107"/>
      <c r="R17" s="87"/>
      <c r="S17" s="88"/>
      <c r="T17" s="88"/>
      <c r="U17" s="144"/>
      <c r="V17" s="145"/>
      <c r="W17" s="145"/>
      <c r="X17" s="145"/>
      <c r="Y17" s="146"/>
      <c r="Z17" s="1"/>
    </row>
    <row r="18" spans="1:26" ht="13.5" customHeight="1" x14ac:dyDescent="0.2">
      <c r="A18" s="27">
        <v>5</v>
      </c>
      <c r="B18" s="136"/>
      <c r="C18" s="137"/>
      <c r="D18" s="137"/>
      <c r="E18" s="137"/>
      <c r="F18" s="137"/>
      <c r="G18" s="137"/>
      <c r="H18" s="137"/>
      <c r="I18" s="138"/>
      <c r="J18" s="82"/>
      <c r="K18" s="83"/>
      <c r="L18" s="84"/>
      <c r="M18" s="85"/>
      <c r="N18" s="86"/>
      <c r="O18" s="22"/>
      <c r="P18" s="106">
        <f t="shared" si="1"/>
        <v>0</v>
      </c>
      <c r="Q18" s="107"/>
      <c r="R18" s="87"/>
      <c r="S18" s="88"/>
      <c r="T18" s="88"/>
      <c r="U18" s="144"/>
      <c r="V18" s="145"/>
      <c r="W18" s="145"/>
      <c r="X18" s="145"/>
      <c r="Y18" s="146"/>
      <c r="Z18" s="1"/>
    </row>
    <row r="19" spans="1:26" ht="13.5" customHeight="1" x14ac:dyDescent="0.2">
      <c r="A19" s="27">
        <v>6</v>
      </c>
      <c r="B19" s="136"/>
      <c r="C19" s="137"/>
      <c r="D19" s="137"/>
      <c r="E19" s="137"/>
      <c r="F19" s="137"/>
      <c r="G19" s="137"/>
      <c r="H19" s="137"/>
      <c r="I19" s="138"/>
      <c r="J19" s="82"/>
      <c r="K19" s="83"/>
      <c r="L19" s="84"/>
      <c r="M19" s="85"/>
      <c r="N19" s="86"/>
      <c r="O19" s="22"/>
      <c r="P19" s="106">
        <f t="shared" ref="P19:P20" si="2">J19+O19+R19/24</f>
        <v>0</v>
      </c>
      <c r="Q19" s="107"/>
      <c r="R19" s="87"/>
      <c r="S19" s="88"/>
      <c r="T19" s="88"/>
      <c r="U19" s="144"/>
      <c r="V19" s="145"/>
      <c r="W19" s="145"/>
      <c r="X19" s="145"/>
      <c r="Y19" s="146"/>
      <c r="Z19" s="1"/>
    </row>
    <row r="20" spans="1:26" ht="13.5" customHeight="1" x14ac:dyDescent="0.2">
      <c r="A20" s="27">
        <v>7</v>
      </c>
      <c r="B20" s="136"/>
      <c r="C20" s="137"/>
      <c r="D20" s="137"/>
      <c r="E20" s="137"/>
      <c r="F20" s="137"/>
      <c r="G20" s="137"/>
      <c r="H20" s="137"/>
      <c r="I20" s="138"/>
      <c r="J20" s="82"/>
      <c r="K20" s="83"/>
      <c r="L20" s="84"/>
      <c r="M20" s="85"/>
      <c r="N20" s="86"/>
      <c r="O20" s="22"/>
      <c r="P20" s="106">
        <f t="shared" si="2"/>
        <v>0</v>
      </c>
      <c r="Q20" s="107"/>
      <c r="R20" s="87"/>
      <c r="S20" s="88"/>
      <c r="T20" s="88"/>
      <c r="U20" s="144"/>
      <c r="V20" s="145"/>
      <c r="W20" s="145"/>
      <c r="X20" s="145"/>
      <c r="Y20" s="146"/>
      <c r="Z20" s="1"/>
    </row>
    <row r="21" spans="1:26" ht="13.5" customHeight="1" x14ac:dyDescent="0.2">
      <c r="A21" s="27">
        <v>8</v>
      </c>
      <c r="B21" s="136"/>
      <c r="C21" s="137"/>
      <c r="D21" s="137"/>
      <c r="E21" s="137"/>
      <c r="F21" s="137"/>
      <c r="G21" s="137"/>
      <c r="H21" s="137"/>
      <c r="I21" s="138"/>
      <c r="J21" s="82"/>
      <c r="K21" s="83"/>
      <c r="L21" s="84"/>
      <c r="M21" s="85"/>
      <c r="N21" s="86"/>
      <c r="O21" s="22"/>
      <c r="P21" s="106">
        <f t="shared" si="1"/>
        <v>0</v>
      </c>
      <c r="Q21" s="107"/>
      <c r="R21" s="87"/>
      <c r="S21" s="88"/>
      <c r="T21" s="88"/>
      <c r="U21" s="144"/>
      <c r="V21" s="145"/>
      <c r="W21" s="145"/>
      <c r="X21" s="145"/>
      <c r="Y21" s="146"/>
      <c r="Z21" s="1"/>
    </row>
    <row r="22" spans="1:26" ht="13.5" customHeight="1" x14ac:dyDescent="0.2">
      <c r="A22" s="27">
        <v>9</v>
      </c>
      <c r="B22" s="136"/>
      <c r="C22" s="137"/>
      <c r="D22" s="137"/>
      <c r="E22" s="137"/>
      <c r="F22" s="137"/>
      <c r="G22" s="137"/>
      <c r="H22" s="137"/>
      <c r="I22" s="138"/>
      <c r="J22" s="82"/>
      <c r="K22" s="83"/>
      <c r="L22" s="84"/>
      <c r="M22" s="85"/>
      <c r="N22" s="86"/>
      <c r="O22" s="22"/>
      <c r="P22" s="106">
        <f t="shared" si="1"/>
        <v>0</v>
      </c>
      <c r="Q22" s="107"/>
      <c r="R22" s="87"/>
      <c r="S22" s="88"/>
      <c r="T22" s="88"/>
      <c r="U22" s="144"/>
      <c r="V22" s="145"/>
      <c r="W22" s="145"/>
      <c r="X22" s="145"/>
      <c r="Y22" s="146"/>
      <c r="Z22" s="1"/>
    </row>
    <row r="23" spans="1:26" ht="13.5" customHeight="1" thickBot="1" x14ac:dyDescent="0.25">
      <c r="A23" s="28">
        <v>10</v>
      </c>
      <c r="B23" s="133"/>
      <c r="C23" s="134"/>
      <c r="D23" s="134"/>
      <c r="E23" s="134"/>
      <c r="F23" s="134"/>
      <c r="G23" s="134"/>
      <c r="H23" s="134"/>
      <c r="I23" s="135"/>
      <c r="J23" s="261"/>
      <c r="K23" s="262"/>
      <c r="L23" s="263"/>
      <c r="M23" s="264"/>
      <c r="N23" s="265"/>
      <c r="O23" s="63"/>
      <c r="P23" s="108">
        <f t="shared" si="1"/>
        <v>0</v>
      </c>
      <c r="Q23" s="109"/>
      <c r="R23" s="266"/>
      <c r="S23" s="267"/>
      <c r="T23" s="267"/>
      <c r="U23" s="147"/>
      <c r="V23" s="148"/>
      <c r="W23" s="148"/>
      <c r="X23" s="148"/>
      <c r="Y23" s="149"/>
      <c r="Z23" s="1"/>
    </row>
    <row r="24" spans="1:26" ht="105" customHeight="1" thickBot="1" x14ac:dyDescent="0.25">
      <c r="A24" s="29" t="s">
        <v>204</v>
      </c>
      <c r="B24" s="150" t="s">
        <v>294</v>
      </c>
      <c r="C24" s="151"/>
      <c r="D24" s="151"/>
      <c r="E24" s="151"/>
      <c r="F24" s="151"/>
      <c r="G24" s="151"/>
      <c r="H24" s="151"/>
      <c r="I24" s="151"/>
      <c r="J24" s="151"/>
      <c r="K24" s="151"/>
      <c r="L24" s="151"/>
      <c r="M24" s="151"/>
      <c r="N24" s="151"/>
      <c r="O24" s="151"/>
      <c r="P24" s="151"/>
      <c r="Q24" s="151"/>
      <c r="R24" s="151"/>
      <c r="S24" s="151"/>
      <c r="T24" s="151"/>
      <c r="U24" s="151"/>
      <c r="V24" s="151"/>
      <c r="W24" s="151"/>
      <c r="X24" s="151"/>
      <c r="Y24" s="152"/>
      <c r="Z24" s="1"/>
    </row>
    <row r="25" spans="1:26" x14ac:dyDescent="0.2">
      <c r="A25" s="89" t="s">
        <v>231</v>
      </c>
      <c r="B25" s="90"/>
      <c r="C25" s="90"/>
      <c r="D25" s="90"/>
      <c r="E25" s="90"/>
      <c r="F25" s="90"/>
      <c r="G25" s="90"/>
      <c r="H25" s="90"/>
      <c r="I25" s="90"/>
      <c r="J25" s="26"/>
      <c r="K25" s="25"/>
      <c r="L25" s="25"/>
      <c r="M25" s="25"/>
      <c r="N25" s="25"/>
      <c r="O25" s="25"/>
      <c r="P25" s="25"/>
      <c r="Q25" s="25"/>
      <c r="R25" s="25"/>
      <c r="S25" s="25"/>
      <c r="T25" s="25"/>
      <c r="U25" s="25"/>
      <c r="V25" s="25"/>
      <c r="W25" s="25"/>
      <c r="X25" s="25"/>
      <c r="Y25" s="25"/>
      <c r="Z25" s="8"/>
    </row>
    <row r="26" spans="1:26" ht="17.25" customHeight="1" x14ac:dyDescent="0.2">
      <c r="A26" s="37" t="s">
        <v>221</v>
      </c>
      <c r="B26" s="19"/>
      <c r="C26" s="19"/>
      <c r="D26" s="19"/>
      <c r="E26" s="19"/>
      <c r="F26" s="19"/>
      <c r="G26" s="19"/>
      <c r="H26" s="19"/>
      <c r="I26" s="19"/>
      <c r="J26" s="19"/>
      <c r="K26" s="19"/>
      <c r="L26" s="19"/>
      <c r="M26" s="19"/>
      <c r="N26" s="19"/>
      <c r="O26" s="19"/>
      <c r="P26" s="19"/>
      <c r="Q26" s="19"/>
      <c r="R26" s="19"/>
      <c r="S26" s="19"/>
      <c r="T26" s="19"/>
      <c r="U26" s="19"/>
      <c r="V26" s="19"/>
      <c r="W26" s="19"/>
      <c r="X26" s="19"/>
      <c r="Y26" s="38"/>
      <c r="Z26" s="1"/>
    </row>
    <row r="27" spans="1:26" ht="17.25" customHeight="1" x14ac:dyDescent="0.2">
      <c r="A27" s="39" t="s">
        <v>205</v>
      </c>
      <c r="B27" s="40" t="s">
        <v>199</v>
      </c>
      <c r="C27" s="202" t="s">
        <v>224</v>
      </c>
      <c r="D27" s="203"/>
      <c r="E27" s="203"/>
      <c r="F27" s="203"/>
      <c r="G27" s="203"/>
      <c r="H27" s="203"/>
      <c r="I27" s="204"/>
      <c r="J27" s="217" t="s">
        <v>225</v>
      </c>
      <c r="K27" s="203"/>
      <c r="L27" s="203"/>
      <c r="M27" s="203"/>
      <c r="N27" s="218" t="s">
        <v>215</v>
      </c>
      <c r="O27" s="203"/>
      <c r="P27" s="203"/>
      <c r="Q27" s="203"/>
      <c r="R27" s="203"/>
      <c r="S27" s="204"/>
      <c r="T27" s="217" t="s">
        <v>226</v>
      </c>
      <c r="U27" s="203"/>
      <c r="V27" s="203"/>
      <c r="W27" s="268" t="s">
        <v>216</v>
      </c>
      <c r="X27" s="269"/>
      <c r="Y27" s="270"/>
      <c r="Z27" s="1"/>
    </row>
    <row r="28" spans="1:26" ht="13.5" customHeight="1" x14ac:dyDescent="0.2">
      <c r="A28" s="197" t="s">
        <v>218</v>
      </c>
      <c r="B28" s="9">
        <f t="shared" ref="B28:B37" si="3">A14</f>
        <v>1</v>
      </c>
      <c r="C28" s="209">
        <f>IF(B14="",0,VLOOKUP(B14,機器マスター[],4,FALSE))</f>
        <v>0</v>
      </c>
      <c r="D28" s="210"/>
      <c r="E28" s="210"/>
      <c r="F28" s="210"/>
      <c r="G28" s="49" t="s">
        <v>220</v>
      </c>
      <c r="H28" s="56">
        <f t="shared" ref="H28:H37" si="4">IF(COUNTA(B14,J14,L14,O14,R14)&lt;5,0,IF(O14&gt;=TIME(9,0,0),IF(O14&gt;TIME(17,0,0),0,IF(P14&lt;=J14+TIME(17,0,0),HOUR(P14-J14-O14),HOUR(TIME(17,0,0)-O14) )),IF(P14&lt;=J14+TIME(17,0,0),HOUR(P14-J14-TIME(9,0,0)),HOUR(TIME(8,0,0))))*NETWORKDAYS(J14,J14,休日)+(NETWORKDAYS(J14+1,P14-1,休日)&gt;0)*(NETWORKDAYS(J14+1,P14-1,休日))*8+HOUR((P14-J14&gt;1)*NETWORKDAYS(P14,P14,休日)*IF(TIME(HOUR(P14),0,0)&lt;=TIME(9,0,0),0,IF(TIME(HOUR(P14),0,0)&lt;=TIME(17,0,0),TIME(HOUR(P14),0,0)-TIME(9,0,0),TIME(8,0,0)))))</f>
        <v>0</v>
      </c>
      <c r="I28" s="41" t="s">
        <v>227</v>
      </c>
      <c r="J28" s="127">
        <f t="shared" ref="J28:J37" si="5">C28*H28</f>
        <v>0</v>
      </c>
      <c r="K28" s="128"/>
      <c r="L28" s="128"/>
      <c r="M28" s="128"/>
      <c r="N28" s="219">
        <f t="shared" ref="N28:N47" si="6">C28*1.2</f>
        <v>0</v>
      </c>
      <c r="O28" s="220"/>
      <c r="P28" s="45" t="s">
        <v>220</v>
      </c>
      <c r="Q28" s="52">
        <f t="shared" ref="Q28:Q37" si="7">IF(COUNTA(B14,J14,L14,O14,R14)&lt;5,0,R14-H28)</f>
        <v>0</v>
      </c>
      <c r="R28" s="232" t="s">
        <v>227</v>
      </c>
      <c r="S28" s="233"/>
      <c r="T28" s="129">
        <f t="shared" ref="T28:T47" si="8">N28*Q28</f>
        <v>0</v>
      </c>
      <c r="U28" s="130"/>
      <c r="V28" s="130"/>
      <c r="W28" s="224">
        <f t="shared" ref="W28" si="9">J28+T28</f>
        <v>0</v>
      </c>
      <c r="X28" s="225"/>
      <c r="Y28" s="226"/>
      <c r="Z28" s="1"/>
    </row>
    <row r="29" spans="1:26" ht="13.5" customHeight="1" x14ac:dyDescent="0.2">
      <c r="A29" s="198"/>
      <c r="B29" s="10">
        <f t="shared" si="3"/>
        <v>2</v>
      </c>
      <c r="C29" s="139">
        <f>IF(B15="",0,VLOOKUP(B15,機器マスター[],4,FALSE))</f>
        <v>0</v>
      </c>
      <c r="D29" s="140"/>
      <c r="E29" s="140"/>
      <c r="F29" s="140"/>
      <c r="G29" s="50" t="s">
        <v>220</v>
      </c>
      <c r="H29" s="57">
        <f t="shared" si="4"/>
        <v>0</v>
      </c>
      <c r="I29" s="42" t="s">
        <v>227</v>
      </c>
      <c r="J29" s="153">
        <f t="shared" si="5"/>
        <v>0</v>
      </c>
      <c r="K29" s="154"/>
      <c r="L29" s="154"/>
      <c r="M29" s="154"/>
      <c r="N29" s="200">
        <f t="shared" si="6"/>
        <v>0</v>
      </c>
      <c r="O29" s="201"/>
      <c r="P29" s="46" t="s">
        <v>220</v>
      </c>
      <c r="Q29" s="53">
        <f t="shared" si="7"/>
        <v>0</v>
      </c>
      <c r="R29" s="131" t="s">
        <v>227</v>
      </c>
      <c r="S29" s="132"/>
      <c r="T29" s="153">
        <f t="shared" si="8"/>
        <v>0</v>
      </c>
      <c r="U29" s="154"/>
      <c r="V29" s="154"/>
      <c r="W29" s="227">
        <f t="shared" ref="W29:W37" si="10">J29+T29</f>
        <v>0</v>
      </c>
      <c r="X29" s="228"/>
      <c r="Y29" s="229"/>
      <c r="Z29" s="1"/>
    </row>
    <row r="30" spans="1:26" ht="13.5" customHeight="1" x14ac:dyDescent="0.2">
      <c r="A30" s="198"/>
      <c r="B30" s="10">
        <f t="shared" si="3"/>
        <v>3</v>
      </c>
      <c r="C30" s="139">
        <f>IF(B16="",0,VLOOKUP(B16,機器マスター[],4,FALSE))</f>
        <v>0</v>
      </c>
      <c r="D30" s="140"/>
      <c r="E30" s="140"/>
      <c r="F30" s="140"/>
      <c r="G30" s="50" t="s">
        <v>220</v>
      </c>
      <c r="H30" s="57">
        <f t="shared" si="4"/>
        <v>0</v>
      </c>
      <c r="I30" s="42" t="s">
        <v>227</v>
      </c>
      <c r="J30" s="153">
        <f t="shared" si="5"/>
        <v>0</v>
      </c>
      <c r="K30" s="154"/>
      <c r="L30" s="154"/>
      <c r="M30" s="154"/>
      <c r="N30" s="200">
        <f t="shared" si="6"/>
        <v>0</v>
      </c>
      <c r="O30" s="201"/>
      <c r="P30" s="46" t="s">
        <v>220</v>
      </c>
      <c r="Q30" s="53">
        <f t="shared" si="7"/>
        <v>0</v>
      </c>
      <c r="R30" s="131" t="s">
        <v>227</v>
      </c>
      <c r="S30" s="132"/>
      <c r="T30" s="153">
        <f t="shared" si="8"/>
        <v>0</v>
      </c>
      <c r="U30" s="154"/>
      <c r="V30" s="154"/>
      <c r="W30" s="227">
        <f t="shared" ref="W30:W36" si="11">J30+T30</f>
        <v>0</v>
      </c>
      <c r="X30" s="228"/>
      <c r="Y30" s="229"/>
      <c r="Z30" s="1"/>
    </row>
    <row r="31" spans="1:26" ht="13.5" customHeight="1" x14ac:dyDescent="0.2">
      <c r="A31" s="198"/>
      <c r="B31" s="20">
        <f t="shared" si="3"/>
        <v>4</v>
      </c>
      <c r="C31" s="139">
        <f>IF(B17="",0,VLOOKUP(B17,機器マスター[],4,FALSE))</f>
        <v>0</v>
      </c>
      <c r="D31" s="140"/>
      <c r="E31" s="140"/>
      <c r="F31" s="140"/>
      <c r="G31" s="50" t="s">
        <v>220</v>
      </c>
      <c r="H31" s="57">
        <f t="shared" si="4"/>
        <v>0</v>
      </c>
      <c r="I31" s="42" t="s">
        <v>227</v>
      </c>
      <c r="J31" s="153">
        <f t="shared" si="5"/>
        <v>0</v>
      </c>
      <c r="K31" s="154"/>
      <c r="L31" s="154"/>
      <c r="M31" s="154"/>
      <c r="N31" s="200">
        <f t="shared" si="6"/>
        <v>0</v>
      </c>
      <c r="O31" s="201"/>
      <c r="P31" s="46" t="s">
        <v>220</v>
      </c>
      <c r="Q31" s="53">
        <f t="shared" si="7"/>
        <v>0</v>
      </c>
      <c r="R31" s="131" t="s">
        <v>227</v>
      </c>
      <c r="S31" s="132"/>
      <c r="T31" s="153">
        <f t="shared" si="8"/>
        <v>0</v>
      </c>
      <c r="U31" s="154"/>
      <c r="V31" s="154"/>
      <c r="W31" s="227">
        <f t="shared" si="11"/>
        <v>0</v>
      </c>
      <c r="X31" s="228"/>
      <c r="Y31" s="229"/>
      <c r="Z31" s="1"/>
    </row>
    <row r="32" spans="1:26" ht="13.5" customHeight="1" x14ac:dyDescent="0.2">
      <c r="A32" s="198"/>
      <c r="B32" s="20">
        <f t="shared" si="3"/>
        <v>5</v>
      </c>
      <c r="C32" s="139">
        <f>IF(B18="",0,VLOOKUP(B18,機器マスター[],4,FALSE))</f>
        <v>0</v>
      </c>
      <c r="D32" s="140"/>
      <c r="E32" s="140"/>
      <c r="F32" s="140"/>
      <c r="G32" s="50" t="s">
        <v>220</v>
      </c>
      <c r="H32" s="57">
        <f t="shared" si="4"/>
        <v>0</v>
      </c>
      <c r="I32" s="42" t="s">
        <v>227</v>
      </c>
      <c r="J32" s="153">
        <f t="shared" si="5"/>
        <v>0</v>
      </c>
      <c r="K32" s="154"/>
      <c r="L32" s="154"/>
      <c r="M32" s="154"/>
      <c r="N32" s="200">
        <f t="shared" si="6"/>
        <v>0</v>
      </c>
      <c r="O32" s="201"/>
      <c r="P32" s="46" t="s">
        <v>220</v>
      </c>
      <c r="Q32" s="53">
        <f t="shared" si="7"/>
        <v>0</v>
      </c>
      <c r="R32" s="131" t="s">
        <v>227</v>
      </c>
      <c r="S32" s="132"/>
      <c r="T32" s="153">
        <f t="shared" si="8"/>
        <v>0</v>
      </c>
      <c r="U32" s="154"/>
      <c r="V32" s="154"/>
      <c r="W32" s="227">
        <f t="shared" si="11"/>
        <v>0</v>
      </c>
      <c r="X32" s="228"/>
      <c r="Y32" s="229"/>
      <c r="Z32" s="1"/>
    </row>
    <row r="33" spans="1:26" ht="13.5" customHeight="1" x14ac:dyDescent="0.2">
      <c r="A33" s="198"/>
      <c r="B33" s="20">
        <f t="shared" si="3"/>
        <v>6</v>
      </c>
      <c r="C33" s="139">
        <f>IF(B19="",0,VLOOKUP(B19,機器マスター[],4,FALSE))</f>
        <v>0</v>
      </c>
      <c r="D33" s="140"/>
      <c r="E33" s="140"/>
      <c r="F33" s="140"/>
      <c r="G33" s="50" t="s">
        <v>220</v>
      </c>
      <c r="H33" s="57">
        <f t="shared" si="4"/>
        <v>0</v>
      </c>
      <c r="I33" s="42" t="s">
        <v>227</v>
      </c>
      <c r="J33" s="153">
        <f t="shared" ref="J33:J34" si="12">C33*H33</f>
        <v>0</v>
      </c>
      <c r="K33" s="154"/>
      <c r="L33" s="154"/>
      <c r="M33" s="154"/>
      <c r="N33" s="200">
        <f t="shared" ref="N33:N34" si="13">C33*1.2</f>
        <v>0</v>
      </c>
      <c r="O33" s="201"/>
      <c r="P33" s="46" t="s">
        <v>220</v>
      </c>
      <c r="Q33" s="53">
        <f t="shared" si="7"/>
        <v>0</v>
      </c>
      <c r="R33" s="131" t="s">
        <v>227</v>
      </c>
      <c r="S33" s="132"/>
      <c r="T33" s="153">
        <f t="shared" ref="T33:T34" si="14">N33*Q33</f>
        <v>0</v>
      </c>
      <c r="U33" s="154"/>
      <c r="V33" s="154"/>
      <c r="W33" s="227">
        <f t="shared" ref="W33:W34" si="15">J33+T33</f>
        <v>0</v>
      </c>
      <c r="X33" s="228"/>
      <c r="Y33" s="229"/>
      <c r="Z33" s="1"/>
    </row>
    <row r="34" spans="1:26" ht="13.5" customHeight="1" x14ac:dyDescent="0.2">
      <c r="A34" s="198"/>
      <c r="B34" s="20">
        <f t="shared" si="3"/>
        <v>7</v>
      </c>
      <c r="C34" s="139">
        <f>IF(B20="",0,VLOOKUP(B20,機器マスター[],4,FALSE))</f>
        <v>0</v>
      </c>
      <c r="D34" s="140"/>
      <c r="E34" s="140"/>
      <c r="F34" s="140"/>
      <c r="G34" s="50" t="s">
        <v>220</v>
      </c>
      <c r="H34" s="57">
        <f t="shared" si="4"/>
        <v>0</v>
      </c>
      <c r="I34" s="42" t="s">
        <v>227</v>
      </c>
      <c r="J34" s="153">
        <f t="shared" si="12"/>
        <v>0</v>
      </c>
      <c r="K34" s="154"/>
      <c r="L34" s="154"/>
      <c r="M34" s="154"/>
      <c r="N34" s="200">
        <f t="shared" si="13"/>
        <v>0</v>
      </c>
      <c r="O34" s="201"/>
      <c r="P34" s="46" t="s">
        <v>220</v>
      </c>
      <c r="Q34" s="53">
        <f t="shared" si="7"/>
        <v>0</v>
      </c>
      <c r="R34" s="131" t="s">
        <v>227</v>
      </c>
      <c r="S34" s="132"/>
      <c r="T34" s="153">
        <f t="shared" si="14"/>
        <v>0</v>
      </c>
      <c r="U34" s="154"/>
      <c r="V34" s="154"/>
      <c r="W34" s="227">
        <f t="shared" si="15"/>
        <v>0</v>
      </c>
      <c r="X34" s="228"/>
      <c r="Y34" s="229"/>
      <c r="Z34" s="1"/>
    </row>
    <row r="35" spans="1:26" ht="13.5" customHeight="1" x14ac:dyDescent="0.2">
      <c r="A35" s="198"/>
      <c r="B35" s="20">
        <f t="shared" si="3"/>
        <v>8</v>
      </c>
      <c r="C35" s="139">
        <f>IF(B21="",0,VLOOKUP(B21,機器マスター[],4,FALSE))</f>
        <v>0</v>
      </c>
      <c r="D35" s="140"/>
      <c r="E35" s="140"/>
      <c r="F35" s="140"/>
      <c r="G35" s="50" t="s">
        <v>220</v>
      </c>
      <c r="H35" s="57">
        <f t="shared" si="4"/>
        <v>0</v>
      </c>
      <c r="I35" s="42" t="s">
        <v>227</v>
      </c>
      <c r="J35" s="153">
        <f t="shared" si="5"/>
        <v>0</v>
      </c>
      <c r="K35" s="154"/>
      <c r="L35" s="154"/>
      <c r="M35" s="154"/>
      <c r="N35" s="200">
        <f t="shared" si="6"/>
        <v>0</v>
      </c>
      <c r="O35" s="201"/>
      <c r="P35" s="46" t="s">
        <v>220</v>
      </c>
      <c r="Q35" s="53">
        <f t="shared" si="7"/>
        <v>0</v>
      </c>
      <c r="R35" s="131" t="s">
        <v>227</v>
      </c>
      <c r="S35" s="132"/>
      <c r="T35" s="153">
        <f t="shared" si="8"/>
        <v>0</v>
      </c>
      <c r="U35" s="154"/>
      <c r="V35" s="154"/>
      <c r="W35" s="227">
        <f t="shared" si="11"/>
        <v>0</v>
      </c>
      <c r="X35" s="228"/>
      <c r="Y35" s="229"/>
      <c r="Z35" s="1"/>
    </row>
    <row r="36" spans="1:26" ht="13.5" customHeight="1" x14ac:dyDescent="0.2">
      <c r="A36" s="198"/>
      <c r="B36" s="20">
        <f t="shared" si="3"/>
        <v>9</v>
      </c>
      <c r="C36" s="139">
        <f>IF(B22="",0,VLOOKUP(B22,機器マスター[],4,FALSE))</f>
        <v>0</v>
      </c>
      <c r="D36" s="140"/>
      <c r="E36" s="140"/>
      <c r="F36" s="140"/>
      <c r="G36" s="50" t="s">
        <v>220</v>
      </c>
      <c r="H36" s="57">
        <f t="shared" si="4"/>
        <v>0</v>
      </c>
      <c r="I36" s="42" t="s">
        <v>227</v>
      </c>
      <c r="J36" s="153">
        <f t="shared" si="5"/>
        <v>0</v>
      </c>
      <c r="K36" s="154"/>
      <c r="L36" s="154"/>
      <c r="M36" s="154"/>
      <c r="N36" s="200">
        <f t="shared" si="6"/>
        <v>0</v>
      </c>
      <c r="O36" s="201"/>
      <c r="P36" s="46" t="s">
        <v>220</v>
      </c>
      <c r="Q36" s="53">
        <f t="shared" si="7"/>
        <v>0</v>
      </c>
      <c r="R36" s="131" t="s">
        <v>227</v>
      </c>
      <c r="S36" s="132"/>
      <c r="T36" s="153">
        <f t="shared" si="8"/>
        <v>0</v>
      </c>
      <c r="U36" s="154"/>
      <c r="V36" s="154"/>
      <c r="W36" s="227">
        <f t="shared" si="11"/>
        <v>0</v>
      </c>
      <c r="X36" s="228"/>
      <c r="Y36" s="229"/>
      <c r="Z36" s="1"/>
    </row>
    <row r="37" spans="1:26" ht="13.5" customHeight="1" x14ac:dyDescent="0.2">
      <c r="A37" s="199"/>
      <c r="B37" s="11">
        <f t="shared" si="3"/>
        <v>10</v>
      </c>
      <c r="C37" s="211">
        <f>IF(B23="",0,VLOOKUP(B23,機器マスター[],4,FALSE))</f>
        <v>0</v>
      </c>
      <c r="D37" s="212"/>
      <c r="E37" s="212"/>
      <c r="F37" s="212"/>
      <c r="G37" s="51" t="s">
        <v>220</v>
      </c>
      <c r="H37" s="58">
        <f t="shared" si="4"/>
        <v>0</v>
      </c>
      <c r="I37" s="43" t="s">
        <v>227</v>
      </c>
      <c r="J37" s="271">
        <f t="shared" si="5"/>
        <v>0</v>
      </c>
      <c r="K37" s="272"/>
      <c r="L37" s="272"/>
      <c r="M37" s="272"/>
      <c r="N37" s="230">
        <f t="shared" si="6"/>
        <v>0</v>
      </c>
      <c r="O37" s="231"/>
      <c r="P37" s="47" t="s">
        <v>220</v>
      </c>
      <c r="Q37" s="54">
        <f t="shared" si="7"/>
        <v>0</v>
      </c>
      <c r="R37" s="237" t="s">
        <v>227</v>
      </c>
      <c r="S37" s="238"/>
      <c r="T37" s="271">
        <f t="shared" si="8"/>
        <v>0</v>
      </c>
      <c r="U37" s="272"/>
      <c r="V37" s="272"/>
      <c r="W37" s="234">
        <f t="shared" si="10"/>
        <v>0</v>
      </c>
      <c r="X37" s="235"/>
      <c r="Y37" s="236"/>
      <c r="Z37" s="1"/>
    </row>
    <row r="38" spans="1:26" ht="13.5" customHeight="1" x14ac:dyDescent="0.2">
      <c r="A38" s="205" t="s">
        <v>217</v>
      </c>
      <c r="B38" s="9">
        <f t="shared" ref="B38:B47" si="16">A14</f>
        <v>1</v>
      </c>
      <c r="C38" s="209">
        <v>3900</v>
      </c>
      <c r="D38" s="210"/>
      <c r="E38" s="210"/>
      <c r="F38" s="210"/>
      <c r="G38" s="49" t="s">
        <v>220</v>
      </c>
      <c r="H38" s="33"/>
      <c r="I38" s="41" t="s">
        <v>227</v>
      </c>
      <c r="J38" s="127">
        <f t="shared" ref="J38:J47" si="17">C38*H38</f>
        <v>0</v>
      </c>
      <c r="K38" s="128"/>
      <c r="L38" s="128"/>
      <c r="M38" s="128"/>
      <c r="N38" s="219">
        <f t="shared" si="6"/>
        <v>4680</v>
      </c>
      <c r="O38" s="220"/>
      <c r="P38" s="45" t="s">
        <v>220</v>
      </c>
      <c r="Q38" s="23"/>
      <c r="R38" s="232" t="s">
        <v>227</v>
      </c>
      <c r="S38" s="233"/>
      <c r="T38" s="127">
        <f t="shared" si="8"/>
        <v>0</v>
      </c>
      <c r="U38" s="128"/>
      <c r="V38" s="128"/>
      <c r="W38" s="224">
        <f t="shared" ref="W38:W47" si="18">J38+T38</f>
        <v>0</v>
      </c>
      <c r="X38" s="225"/>
      <c r="Y38" s="226"/>
      <c r="Z38" s="1"/>
    </row>
    <row r="39" spans="1:26" ht="13.5" customHeight="1" x14ac:dyDescent="0.2">
      <c r="A39" s="206"/>
      <c r="B39" s="21">
        <f t="shared" si="16"/>
        <v>2</v>
      </c>
      <c r="C39" s="139">
        <v>3900</v>
      </c>
      <c r="D39" s="140"/>
      <c r="E39" s="140"/>
      <c r="F39" s="140"/>
      <c r="G39" s="50" t="s">
        <v>220</v>
      </c>
      <c r="H39" s="34"/>
      <c r="I39" s="42" t="s">
        <v>227</v>
      </c>
      <c r="J39" s="153">
        <f t="shared" ref="J39:J42" si="19">C39*H39</f>
        <v>0</v>
      </c>
      <c r="K39" s="154"/>
      <c r="L39" s="154"/>
      <c r="M39" s="154"/>
      <c r="N39" s="200">
        <f t="shared" si="6"/>
        <v>4680</v>
      </c>
      <c r="O39" s="201"/>
      <c r="P39" s="46" t="s">
        <v>220</v>
      </c>
      <c r="Q39" s="24"/>
      <c r="R39" s="131" t="s">
        <v>227</v>
      </c>
      <c r="S39" s="132"/>
      <c r="T39" s="153">
        <f t="shared" si="8"/>
        <v>0</v>
      </c>
      <c r="U39" s="154"/>
      <c r="V39" s="154"/>
      <c r="W39" s="227">
        <f t="shared" ref="W39:W42" si="20">J39+T39</f>
        <v>0</v>
      </c>
      <c r="X39" s="228"/>
      <c r="Y39" s="229"/>
      <c r="Z39" s="1"/>
    </row>
    <row r="40" spans="1:26" ht="13.5" customHeight="1" x14ac:dyDescent="0.2">
      <c r="A40" s="206"/>
      <c r="B40" s="21">
        <f t="shared" si="16"/>
        <v>3</v>
      </c>
      <c r="C40" s="139">
        <v>3900</v>
      </c>
      <c r="D40" s="140"/>
      <c r="E40" s="140"/>
      <c r="F40" s="140"/>
      <c r="G40" s="50" t="s">
        <v>220</v>
      </c>
      <c r="H40" s="34"/>
      <c r="I40" s="42" t="s">
        <v>227</v>
      </c>
      <c r="J40" s="153">
        <f t="shared" si="19"/>
        <v>0</v>
      </c>
      <c r="K40" s="154"/>
      <c r="L40" s="154"/>
      <c r="M40" s="154"/>
      <c r="N40" s="200">
        <f t="shared" si="6"/>
        <v>4680</v>
      </c>
      <c r="O40" s="201"/>
      <c r="P40" s="46" t="s">
        <v>220</v>
      </c>
      <c r="Q40" s="24"/>
      <c r="R40" s="131" t="s">
        <v>227</v>
      </c>
      <c r="S40" s="132"/>
      <c r="T40" s="153">
        <f t="shared" si="8"/>
        <v>0</v>
      </c>
      <c r="U40" s="154"/>
      <c r="V40" s="154"/>
      <c r="W40" s="227">
        <f t="shared" si="20"/>
        <v>0</v>
      </c>
      <c r="X40" s="228"/>
      <c r="Y40" s="229"/>
      <c r="Z40" s="1"/>
    </row>
    <row r="41" spans="1:26" ht="13.5" customHeight="1" x14ac:dyDescent="0.2">
      <c r="A41" s="206"/>
      <c r="B41" s="21">
        <f t="shared" si="16"/>
        <v>4</v>
      </c>
      <c r="C41" s="139">
        <v>3900</v>
      </c>
      <c r="D41" s="140"/>
      <c r="E41" s="140"/>
      <c r="F41" s="140"/>
      <c r="G41" s="50" t="s">
        <v>220</v>
      </c>
      <c r="H41" s="34"/>
      <c r="I41" s="42" t="s">
        <v>227</v>
      </c>
      <c r="J41" s="153">
        <f t="shared" si="19"/>
        <v>0</v>
      </c>
      <c r="K41" s="154"/>
      <c r="L41" s="154"/>
      <c r="M41" s="154"/>
      <c r="N41" s="200">
        <f t="shared" si="6"/>
        <v>4680</v>
      </c>
      <c r="O41" s="201"/>
      <c r="P41" s="46" t="s">
        <v>220</v>
      </c>
      <c r="Q41" s="24"/>
      <c r="R41" s="131" t="s">
        <v>227</v>
      </c>
      <c r="S41" s="132"/>
      <c r="T41" s="153">
        <f t="shared" si="8"/>
        <v>0</v>
      </c>
      <c r="U41" s="154"/>
      <c r="V41" s="154"/>
      <c r="W41" s="227">
        <f t="shared" si="20"/>
        <v>0</v>
      </c>
      <c r="X41" s="228"/>
      <c r="Y41" s="229"/>
      <c r="Z41" s="1"/>
    </row>
    <row r="42" spans="1:26" ht="13.5" customHeight="1" x14ac:dyDescent="0.2">
      <c r="A42" s="206"/>
      <c r="B42" s="21">
        <f t="shared" si="16"/>
        <v>5</v>
      </c>
      <c r="C42" s="139">
        <v>3900</v>
      </c>
      <c r="D42" s="140"/>
      <c r="E42" s="140"/>
      <c r="F42" s="140"/>
      <c r="G42" s="50" t="s">
        <v>220</v>
      </c>
      <c r="H42" s="34"/>
      <c r="I42" s="42" t="s">
        <v>227</v>
      </c>
      <c r="J42" s="153">
        <f t="shared" si="19"/>
        <v>0</v>
      </c>
      <c r="K42" s="154"/>
      <c r="L42" s="154"/>
      <c r="M42" s="154"/>
      <c r="N42" s="200">
        <f t="shared" si="6"/>
        <v>4680</v>
      </c>
      <c r="O42" s="201"/>
      <c r="P42" s="46" t="s">
        <v>220</v>
      </c>
      <c r="Q42" s="24"/>
      <c r="R42" s="131" t="s">
        <v>227</v>
      </c>
      <c r="S42" s="132"/>
      <c r="T42" s="153">
        <f t="shared" si="8"/>
        <v>0</v>
      </c>
      <c r="U42" s="154"/>
      <c r="V42" s="154"/>
      <c r="W42" s="227">
        <f t="shared" si="20"/>
        <v>0</v>
      </c>
      <c r="X42" s="228"/>
      <c r="Y42" s="229"/>
      <c r="Z42" s="1"/>
    </row>
    <row r="43" spans="1:26" ht="13.5" customHeight="1" x14ac:dyDescent="0.2">
      <c r="A43" s="206"/>
      <c r="B43" s="21">
        <f t="shared" si="16"/>
        <v>6</v>
      </c>
      <c r="C43" s="139">
        <v>3900</v>
      </c>
      <c r="D43" s="140"/>
      <c r="E43" s="140"/>
      <c r="F43" s="140"/>
      <c r="G43" s="50" t="s">
        <v>220</v>
      </c>
      <c r="H43" s="34"/>
      <c r="I43" s="42" t="s">
        <v>227</v>
      </c>
      <c r="J43" s="153">
        <f t="shared" ref="J43:J44" si="21">C43*H43</f>
        <v>0</v>
      </c>
      <c r="K43" s="154"/>
      <c r="L43" s="154"/>
      <c r="M43" s="154"/>
      <c r="N43" s="200">
        <f t="shared" ref="N43:N44" si="22">C43*1.2</f>
        <v>4680</v>
      </c>
      <c r="O43" s="201"/>
      <c r="P43" s="46" t="s">
        <v>220</v>
      </c>
      <c r="Q43" s="24"/>
      <c r="R43" s="131" t="s">
        <v>227</v>
      </c>
      <c r="S43" s="132"/>
      <c r="T43" s="153">
        <f t="shared" ref="T43:T44" si="23">N43*Q43</f>
        <v>0</v>
      </c>
      <c r="U43" s="154"/>
      <c r="V43" s="154"/>
      <c r="W43" s="227">
        <f t="shared" ref="W43:W44" si="24">J43+T43</f>
        <v>0</v>
      </c>
      <c r="X43" s="228"/>
      <c r="Y43" s="229"/>
      <c r="Z43" s="1"/>
    </row>
    <row r="44" spans="1:26" ht="13.5" customHeight="1" x14ac:dyDescent="0.2">
      <c r="A44" s="206"/>
      <c r="B44" s="21">
        <f t="shared" si="16"/>
        <v>7</v>
      </c>
      <c r="C44" s="139">
        <v>3900</v>
      </c>
      <c r="D44" s="140"/>
      <c r="E44" s="140"/>
      <c r="F44" s="140"/>
      <c r="G44" s="50" t="s">
        <v>220</v>
      </c>
      <c r="H44" s="34"/>
      <c r="I44" s="42" t="s">
        <v>227</v>
      </c>
      <c r="J44" s="153">
        <f t="shared" si="21"/>
        <v>0</v>
      </c>
      <c r="K44" s="154"/>
      <c r="L44" s="154"/>
      <c r="M44" s="154"/>
      <c r="N44" s="200">
        <f t="shared" si="22"/>
        <v>4680</v>
      </c>
      <c r="O44" s="201"/>
      <c r="P44" s="46" t="s">
        <v>220</v>
      </c>
      <c r="Q44" s="24"/>
      <c r="R44" s="131" t="s">
        <v>227</v>
      </c>
      <c r="S44" s="132"/>
      <c r="T44" s="153">
        <f t="shared" si="23"/>
        <v>0</v>
      </c>
      <c r="U44" s="154"/>
      <c r="V44" s="154"/>
      <c r="W44" s="227">
        <f t="shared" si="24"/>
        <v>0</v>
      </c>
      <c r="X44" s="228"/>
      <c r="Y44" s="229"/>
      <c r="Z44" s="1"/>
    </row>
    <row r="45" spans="1:26" ht="13.5" customHeight="1" x14ac:dyDescent="0.2">
      <c r="A45" s="207"/>
      <c r="B45" s="10">
        <f t="shared" si="16"/>
        <v>8</v>
      </c>
      <c r="C45" s="139">
        <v>3900</v>
      </c>
      <c r="D45" s="140"/>
      <c r="E45" s="140"/>
      <c r="F45" s="140"/>
      <c r="G45" s="50" t="s">
        <v>220</v>
      </c>
      <c r="H45" s="34"/>
      <c r="I45" s="42" t="s">
        <v>227</v>
      </c>
      <c r="J45" s="153">
        <f t="shared" si="17"/>
        <v>0</v>
      </c>
      <c r="K45" s="154"/>
      <c r="L45" s="154"/>
      <c r="M45" s="154"/>
      <c r="N45" s="200">
        <f t="shared" si="6"/>
        <v>4680</v>
      </c>
      <c r="O45" s="201"/>
      <c r="P45" s="46" t="s">
        <v>220</v>
      </c>
      <c r="Q45" s="24"/>
      <c r="R45" s="131" t="s">
        <v>227</v>
      </c>
      <c r="S45" s="132"/>
      <c r="T45" s="153">
        <f t="shared" si="8"/>
        <v>0</v>
      </c>
      <c r="U45" s="154"/>
      <c r="V45" s="154"/>
      <c r="W45" s="227">
        <f t="shared" si="18"/>
        <v>0</v>
      </c>
      <c r="X45" s="228"/>
      <c r="Y45" s="229"/>
      <c r="Z45" s="1"/>
    </row>
    <row r="46" spans="1:26" ht="13.5" customHeight="1" x14ac:dyDescent="0.2">
      <c r="A46" s="207"/>
      <c r="B46" s="10">
        <f t="shared" si="16"/>
        <v>9</v>
      </c>
      <c r="C46" s="139">
        <v>3900</v>
      </c>
      <c r="D46" s="140"/>
      <c r="E46" s="140"/>
      <c r="F46" s="140"/>
      <c r="G46" s="50" t="s">
        <v>220</v>
      </c>
      <c r="H46" s="35"/>
      <c r="I46" s="42" t="s">
        <v>227</v>
      </c>
      <c r="J46" s="153">
        <f t="shared" si="17"/>
        <v>0</v>
      </c>
      <c r="K46" s="154"/>
      <c r="L46" s="154"/>
      <c r="M46" s="154"/>
      <c r="N46" s="200">
        <f t="shared" si="6"/>
        <v>4680</v>
      </c>
      <c r="O46" s="201"/>
      <c r="P46" s="46" t="s">
        <v>220</v>
      </c>
      <c r="Q46" s="24"/>
      <c r="R46" s="131" t="s">
        <v>227</v>
      </c>
      <c r="S46" s="132"/>
      <c r="T46" s="153">
        <f t="shared" si="8"/>
        <v>0</v>
      </c>
      <c r="U46" s="154"/>
      <c r="V46" s="154"/>
      <c r="W46" s="227">
        <f t="shared" si="18"/>
        <v>0</v>
      </c>
      <c r="X46" s="228"/>
      <c r="Y46" s="229"/>
      <c r="Z46" s="1"/>
    </row>
    <row r="47" spans="1:26" ht="13.5" customHeight="1" x14ac:dyDescent="0.2">
      <c r="A47" s="208"/>
      <c r="B47" s="11">
        <f t="shared" si="16"/>
        <v>10</v>
      </c>
      <c r="C47" s="211">
        <v>3900</v>
      </c>
      <c r="D47" s="212"/>
      <c r="E47" s="212"/>
      <c r="F47" s="212"/>
      <c r="G47" s="51" t="s">
        <v>220</v>
      </c>
      <c r="H47" s="36"/>
      <c r="I47" s="44" t="s">
        <v>227</v>
      </c>
      <c r="J47" s="213">
        <f t="shared" si="17"/>
        <v>0</v>
      </c>
      <c r="K47" s="214"/>
      <c r="L47" s="214"/>
      <c r="M47" s="214"/>
      <c r="N47" s="215">
        <f t="shared" si="6"/>
        <v>4680</v>
      </c>
      <c r="O47" s="216"/>
      <c r="P47" s="48" t="s">
        <v>220</v>
      </c>
      <c r="Q47" s="65"/>
      <c r="R47" s="239" t="s">
        <v>227</v>
      </c>
      <c r="S47" s="240"/>
      <c r="T47" s="213">
        <f t="shared" si="8"/>
        <v>0</v>
      </c>
      <c r="U47" s="214"/>
      <c r="V47" s="214"/>
      <c r="W47" s="234">
        <f t="shared" si="18"/>
        <v>0</v>
      </c>
      <c r="X47" s="235"/>
      <c r="Y47" s="236"/>
      <c r="Z47" s="1"/>
    </row>
    <row r="48" spans="1:26" ht="18" customHeight="1" x14ac:dyDescent="0.2">
      <c r="A48" s="178" t="s">
        <v>209</v>
      </c>
      <c r="B48" s="179"/>
      <c r="C48" s="171">
        <f>SUM(使用料)</f>
        <v>0</v>
      </c>
      <c r="D48" s="171"/>
      <c r="E48" s="171"/>
      <c r="F48" s="171"/>
      <c r="G48" s="171"/>
      <c r="H48" s="172" t="s">
        <v>210</v>
      </c>
      <c r="I48" s="173"/>
      <c r="J48" s="174">
        <f>SUM(手数料)</f>
        <v>0</v>
      </c>
      <c r="K48" s="174"/>
      <c r="L48" s="174"/>
      <c r="M48" s="174"/>
      <c r="N48" s="175"/>
      <c r="O48" s="176" t="s">
        <v>211</v>
      </c>
      <c r="P48" s="177"/>
      <c r="Q48" s="184">
        <v>0</v>
      </c>
      <c r="R48" s="184"/>
      <c r="S48" s="184"/>
      <c r="T48" s="185" t="s">
        <v>212</v>
      </c>
      <c r="U48" s="186"/>
      <c r="V48" s="187">
        <f>C48+J48+Q48</f>
        <v>0</v>
      </c>
      <c r="W48" s="188"/>
      <c r="X48" s="188"/>
      <c r="Y48" s="189"/>
      <c r="Z48" s="1"/>
    </row>
    <row r="49" spans="1:26" ht="8.8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9.5" customHeight="1" x14ac:dyDescent="0.2">
      <c r="A50" s="181" t="s">
        <v>213</v>
      </c>
      <c r="B50" s="163" t="s">
        <v>206</v>
      </c>
      <c r="C50" s="163"/>
      <c r="D50" s="163" t="s">
        <v>207</v>
      </c>
      <c r="E50" s="163"/>
      <c r="F50" s="163"/>
      <c r="G50" s="163"/>
      <c r="H50" s="163" t="s">
        <v>228</v>
      </c>
      <c r="I50" s="163"/>
      <c r="J50" s="163"/>
      <c r="K50" s="163" t="s">
        <v>230</v>
      </c>
      <c r="L50" s="163"/>
      <c r="M50" s="163"/>
      <c r="N50" s="163" t="s">
        <v>229</v>
      </c>
      <c r="O50" s="163"/>
      <c r="P50" s="96" t="s">
        <v>208</v>
      </c>
      <c r="Q50" s="97"/>
      <c r="R50" s="190"/>
      <c r="S50" s="164" t="s">
        <v>214</v>
      </c>
      <c r="T50" s="164"/>
      <c r="U50" s="164"/>
      <c r="V50" s="165"/>
      <c r="W50" s="166"/>
      <c r="X50" s="156" t="s">
        <v>299</v>
      </c>
      <c r="Y50" s="157"/>
      <c r="Z50" s="1"/>
    </row>
    <row r="51" spans="1:26" ht="26.25" customHeight="1" x14ac:dyDescent="0.2">
      <c r="A51" s="182"/>
      <c r="B51" s="162"/>
      <c r="C51" s="162"/>
      <c r="D51" s="180"/>
      <c r="E51" s="180"/>
      <c r="F51" s="180"/>
      <c r="G51" s="180"/>
      <c r="H51" s="180"/>
      <c r="I51" s="180"/>
      <c r="J51" s="180"/>
      <c r="K51" s="180"/>
      <c r="L51" s="180"/>
      <c r="M51" s="180"/>
      <c r="N51" s="180"/>
      <c r="O51" s="180"/>
      <c r="P51" s="191"/>
      <c r="Q51" s="192"/>
      <c r="R51" s="193"/>
      <c r="S51" s="167">
        <v>0</v>
      </c>
      <c r="T51" s="167"/>
      <c r="U51" s="167"/>
      <c r="V51" s="168"/>
      <c r="W51" s="166"/>
      <c r="X51" s="158"/>
      <c r="Y51" s="159"/>
      <c r="Z51" s="1"/>
    </row>
    <row r="52" spans="1:26" ht="26.25" customHeight="1" x14ac:dyDescent="0.2">
      <c r="A52" s="183"/>
      <c r="B52" s="162"/>
      <c r="C52" s="162"/>
      <c r="D52" s="180"/>
      <c r="E52" s="180"/>
      <c r="F52" s="180"/>
      <c r="G52" s="180"/>
      <c r="H52" s="180"/>
      <c r="I52" s="180"/>
      <c r="J52" s="180"/>
      <c r="K52" s="180"/>
      <c r="L52" s="180"/>
      <c r="M52" s="180"/>
      <c r="N52" s="180"/>
      <c r="O52" s="180"/>
      <c r="P52" s="194"/>
      <c r="Q52" s="195"/>
      <c r="R52" s="196"/>
      <c r="S52" s="169">
        <v>0</v>
      </c>
      <c r="T52" s="169"/>
      <c r="U52" s="169"/>
      <c r="V52" s="170"/>
      <c r="W52" s="1"/>
      <c r="X52" s="160"/>
      <c r="Y52" s="161"/>
    </row>
    <row r="67" ht="12" customHeight="1" x14ac:dyDescent="0.2"/>
    <row r="76" ht="12" customHeight="1" x14ac:dyDescent="0.2"/>
  </sheetData>
  <sheetProtection algorithmName="SHA-512" hashValue="FOQjylLMcwOdxI6t9fFvpSsg1B9ns6o6cyV29VP26Vz6gXcM1KRyn+4g2VucOYhLiBsrNLavcopbiwtDlawDwQ==" saltValue="yCHLMoUZ0K1yXnDOQOlzNA==" spinCount="100000" sheet="1" objects="1" scenarios="1"/>
  <mergeCells count="227">
    <mergeCell ref="T43:V43"/>
    <mergeCell ref="W43:Y43"/>
    <mergeCell ref="J23:K23"/>
    <mergeCell ref="L23:N23"/>
    <mergeCell ref="C33:F33"/>
    <mergeCell ref="J33:M33"/>
    <mergeCell ref="N33:O33"/>
    <mergeCell ref="R33:S33"/>
    <mergeCell ref="T33:V33"/>
    <mergeCell ref="W33:Y33"/>
    <mergeCell ref="C34:F34"/>
    <mergeCell ref="J34:M34"/>
    <mergeCell ref="R23:T23"/>
    <mergeCell ref="W27:Y27"/>
    <mergeCell ref="J29:M29"/>
    <mergeCell ref="J37:M37"/>
    <mergeCell ref="T40:V40"/>
    <mergeCell ref="T27:V27"/>
    <mergeCell ref="N32:O32"/>
    <mergeCell ref="T34:V34"/>
    <mergeCell ref="T37:V37"/>
    <mergeCell ref="T30:V30"/>
    <mergeCell ref="N35:O35"/>
    <mergeCell ref="C28:F28"/>
    <mergeCell ref="A2:Y2"/>
    <mergeCell ref="B19:I19"/>
    <mergeCell ref="J19:K19"/>
    <mergeCell ref="L19:N19"/>
    <mergeCell ref="P19:Q19"/>
    <mergeCell ref="R19:T19"/>
    <mergeCell ref="B20:I20"/>
    <mergeCell ref="J20:K20"/>
    <mergeCell ref="L20:N20"/>
    <mergeCell ref="P20:Q20"/>
    <mergeCell ref="R20:T20"/>
    <mergeCell ref="B15:I15"/>
    <mergeCell ref="J15:K15"/>
    <mergeCell ref="L15:N15"/>
    <mergeCell ref="L5:X5"/>
    <mergeCell ref="L6:X6"/>
    <mergeCell ref="L7:X7"/>
    <mergeCell ref="L8:X8"/>
    <mergeCell ref="E5:K5"/>
    <mergeCell ref="E6:K6"/>
    <mergeCell ref="E7:K7"/>
    <mergeCell ref="E8:K8"/>
    <mergeCell ref="R11:Y11"/>
    <mergeCell ref="J16:K16"/>
    <mergeCell ref="W47:Y47"/>
    <mergeCell ref="R32:S32"/>
    <mergeCell ref="R35:S35"/>
    <mergeCell ref="R37:S37"/>
    <mergeCell ref="R38:S38"/>
    <mergeCell ref="R39:S39"/>
    <mergeCell ref="R40:S40"/>
    <mergeCell ref="R41:S41"/>
    <mergeCell ref="R42:S42"/>
    <mergeCell ref="R45:S45"/>
    <mergeCell ref="R46:S46"/>
    <mergeCell ref="R47:S47"/>
    <mergeCell ref="W39:Y39"/>
    <mergeCell ref="W40:Y40"/>
    <mergeCell ref="W41:Y41"/>
    <mergeCell ref="W42:Y42"/>
    <mergeCell ref="T47:V47"/>
    <mergeCell ref="R36:S36"/>
    <mergeCell ref="T45:V45"/>
    <mergeCell ref="T32:V32"/>
    <mergeCell ref="R44:S44"/>
    <mergeCell ref="T44:V44"/>
    <mergeCell ref="W44:Y44"/>
    <mergeCell ref="R34:S34"/>
    <mergeCell ref="W45:Y45"/>
    <mergeCell ref="W46:Y46"/>
    <mergeCell ref="C42:F42"/>
    <mergeCell ref="J42:M42"/>
    <mergeCell ref="T42:V42"/>
    <mergeCell ref="C31:F31"/>
    <mergeCell ref="C32:F32"/>
    <mergeCell ref="C35:F35"/>
    <mergeCell ref="C36:F36"/>
    <mergeCell ref="C39:F39"/>
    <mergeCell ref="J39:M39"/>
    <mergeCell ref="T39:V39"/>
    <mergeCell ref="C37:F37"/>
    <mergeCell ref="J41:M41"/>
    <mergeCell ref="T41:V41"/>
    <mergeCell ref="N34:O34"/>
    <mergeCell ref="T46:V46"/>
    <mergeCell ref="R31:S31"/>
    <mergeCell ref="R43:S43"/>
    <mergeCell ref="W34:Y34"/>
    <mergeCell ref="C43:F43"/>
    <mergeCell ref="J43:M43"/>
    <mergeCell ref="N41:O41"/>
    <mergeCell ref="N42:O42"/>
    <mergeCell ref="K51:M52"/>
    <mergeCell ref="N51:O52"/>
    <mergeCell ref="V3:Y3"/>
    <mergeCell ref="W28:Y28"/>
    <mergeCell ref="W29:Y29"/>
    <mergeCell ref="W30:Y30"/>
    <mergeCell ref="N37:O37"/>
    <mergeCell ref="R28:S28"/>
    <mergeCell ref="T38:V38"/>
    <mergeCell ref="L16:N16"/>
    <mergeCell ref="R16:T16"/>
    <mergeCell ref="W31:Y31"/>
    <mergeCell ref="W32:Y32"/>
    <mergeCell ref="W35:Y35"/>
    <mergeCell ref="W36:Y36"/>
    <mergeCell ref="W37:Y37"/>
    <mergeCell ref="W38:Y38"/>
    <mergeCell ref="J31:M31"/>
    <mergeCell ref="T31:V31"/>
    <mergeCell ref="J32:M32"/>
    <mergeCell ref="N40:O40"/>
    <mergeCell ref="J35:M35"/>
    <mergeCell ref="T35:V35"/>
    <mergeCell ref="T36:V36"/>
    <mergeCell ref="N45:O45"/>
    <mergeCell ref="N46:O46"/>
    <mergeCell ref="C40:F40"/>
    <mergeCell ref="J40:M40"/>
    <mergeCell ref="C44:F44"/>
    <mergeCell ref="J44:M44"/>
    <mergeCell ref="N44:O44"/>
    <mergeCell ref="C41:F41"/>
    <mergeCell ref="N43:O43"/>
    <mergeCell ref="A28:A37"/>
    <mergeCell ref="N36:O36"/>
    <mergeCell ref="C27:I27"/>
    <mergeCell ref="A38:A47"/>
    <mergeCell ref="J36:M36"/>
    <mergeCell ref="C38:F38"/>
    <mergeCell ref="J38:M38"/>
    <mergeCell ref="C47:F47"/>
    <mergeCell ref="J47:M47"/>
    <mergeCell ref="N47:O47"/>
    <mergeCell ref="J27:M27"/>
    <mergeCell ref="N27:S27"/>
    <mergeCell ref="N28:O28"/>
    <mergeCell ref="N29:O29"/>
    <mergeCell ref="N30:O30"/>
    <mergeCell ref="N31:O31"/>
    <mergeCell ref="C30:F30"/>
    <mergeCell ref="J30:M30"/>
    <mergeCell ref="C45:F45"/>
    <mergeCell ref="J45:M45"/>
    <mergeCell ref="C46:F46"/>
    <mergeCell ref="J46:M46"/>
    <mergeCell ref="N38:O38"/>
    <mergeCell ref="N39:O39"/>
    <mergeCell ref="X50:Y52"/>
    <mergeCell ref="B51:C52"/>
    <mergeCell ref="B50:C50"/>
    <mergeCell ref="S50:V50"/>
    <mergeCell ref="W50:W51"/>
    <mergeCell ref="S51:V51"/>
    <mergeCell ref="S52:V52"/>
    <mergeCell ref="C48:G48"/>
    <mergeCell ref="H48:I48"/>
    <mergeCell ref="J48:N48"/>
    <mergeCell ref="O48:P48"/>
    <mergeCell ref="A48:B48"/>
    <mergeCell ref="D50:G50"/>
    <mergeCell ref="D51:G52"/>
    <mergeCell ref="A50:A52"/>
    <mergeCell ref="Q48:S48"/>
    <mergeCell ref="T48:U48"/>
    <mergeCell ref="V48:Y48"/>
    <mergeCell ref="H50:J50"/>
    <mergeCell ref="P50:R50"/>
    <mergeCell ref="P51:R52"/>
    <mergeCell ref="K50:M50"/>
    <mergeCell ref="N50:O50"/>
    <mergeCell ref="H51:J52"/>
    <mergeCell ref="J28:M28"/>
    <mergeCell ref="T28:V28"/>
    <mergeCell ref="R30:S30"/>
    <mergeCell ref="B23:I23"/>
    <mergeCell ref="B16:I16"/>
    <mergeCell ref="B21:I21"/>
    <mergeCell ref="J21:K21"/>
    <mergeCell ref="C29:F29"/>
    <mergeCell ref="R29:S29"/>
    <mergeCell ref="U13:Y23"/>
    <mergeCell ref="B24:Y24"/>
    <mergeCell ref="T29:V29"/>
    <mergeCell ref="R21:T21"/>
    <mergeCell ref="B22:I22"/>
    <mergeCell ref="J13:K13"/>
    <mergeCell ref="L13:N13"/>
    <mergeCell ref="R13:T13"/>
    <mergeCell ref="R17:T17"/>
    <mergeCell ref="L21:N21"/>
    <mergeCell ref="J22:K22"/>
    <mergeCell ref="B17:I17"/>
    <mergeCell ref="J17:K17"/>
    <mergeCell ref="L22:N22"/>
    <mergeCell ref="B18:I18"/>
    <mergeCell ref="A11:D11"/>
    <mergeCell ref="E11:Q11"/>
    <mergeCell ref="B14:I14"/>
    <mergeCell ref="J14:K14"/>
    <mergeCell ref="L14:N14"/>
    <mergeCell ref="P13:Q13"/>
    <mergeCell ref="P14:Q14"/>
    <mergeCell ref="P15:Q15"/>
    <mergeCell ref="P16:Q16"/>
    <mergeCell ref="J18:K18"/>
    <mergeCell ref="L18:N18"/>
    <mergeCell ref="R18:T18"/>
    <mergeCell ref="A25:I25"/>
    <mergeCell ref="A12:D12"/>
    <mergeCell ref="R14:T14"/>
    <mergeCell ref="B13:I13"/>
    <mergeCell ref="R12:Y12"/>
    <mergeCell ref="E12:P12"/>
    <mergeCell ref="R15:T15"/>
    <mergeCell ref="L17:N17"/>
    <mergeCell ref="P17:Q17"/>
    <mergeCell ref="P18:Q18"/>
    <mergeCell ref="P21:Q21"/>
    <mergeCell ref="P22:Q22"/>
    <mergeCell ref="P23:Q23"/>
    <mergeCell ref="R22:T22"/>
  </mergeCells>
  <phoneticPr fontId="7"/>
  <conditionalFormatting sqref="C28:F37">
    <cfRule type="expression" dxfId="19" priority="40">
      <formula>H28=0</formula>
    </cfRule>
  </conditionalFormatting>
  <conditionalFormatting sqref="C38:F47">
    <cfRule type="expression" dxfId="18" priority="39">
      <formula>L14&lt;&gt;"有"</formula>
    </cfRule>
  </conditionalFormatting>
  <conditionalFormatting sqref="H28:H47">
    <cfRule type="expression" dxfId="17" priority="45">
      <formula>H28=0</formula>
    </cfRule>
  </conditionalFormatting>
  <conditionalFormatting sqref="J28:M47">
    <cfRule type="expression" dxfId="16" priority="44">
      <formula>J28=0</formula>
    </cfRule>
  </conditionalFormatting>
  <conditionalFormatting sqref="N28:O37">
    <cfRule type="expression" dxfId="15" priority="53">
      <formula>$Q28=0</formula>
    </cfRule>
  </conditionalFormatting>
  <conditionalFormatting sqref="N38:O47">
    <cfRule type="expression" dxfId="14" priority="33">
      <formula>OR(L14&lt;&gt;"有",$Q28=0)</formula>
    </cfRule>
  </conditionalFormatting>
  <conditionalFormatting sqref="P14:Q23">
    <cfRule type="expression" dxfId="13" priority="54" stopIfTrue="1">
      <formula>$R14=""</formula>
    </cfRule>
    <cfRule type="expression" dxfId="12" priority="56" stopIfTrue="1">
      <formula>$J14&lt;DATE(YEAR(P14),MONTH(P14),DAY(P14))</formula>
    </cfRule>
  </conditionalFormatting>
  <conditionalFormatting sqref="Q28:Q37">
    <cfRule type="expression" dxfId="11" priority="50">
      <formula>Q28=0</formula>
    </cfRule>
  </conditionalFormatting>
  <conditionalFormatting sqref="T28:Y47">
    <cfRule type="expression" dxfId="10" priority="41">
      <formula>T28=0</formula>
    </cfRule>
  </conditionalFormatting>
  <dataValidations count="15">
    <dataValidation type="whole" imeMode="disabled" operator="greaterThanOrEqual" allowBlank="1" showInputMessage="1" showErrorMessage="1" sqref="Q12" xr:uid="{00000000-0002-0000-0000-000000000000}">
      <formula1>0</formula1>
    </dataValidation>
    <dataValidation type="whole" allowBlank="1" showInputMessage="1" showErrorMessage="1" sqref="G47 G38" xr:uid="{00000000-0002-0000-0000-000001000000}">
      <formula1>1</formula1>
      <formula2>G28</formula2>
    </dataValidation>
    <dataValidation type="list" imeMode="disabled" allowBlank="1" showInputMessage="1" showErrorMessage="1" sqref="L14:N23" xr:uid="{00000000-0002-0000-0000-000002000000}">
      <formula1>"有,無"</formula1>
    </dataValidation>
    <dataValidation type="date" operator="greaterThanOrEqual" allowBlank="1" showInputMessage="1" showErrorMessage="1" sqref="J14:K23" xr:uid="{00000000-0002-0000-0000-000003000000}">
      <formula1>$V$3</formula1>
    </dataValidation>
    <dataValidation type="custom" imeMode="disabled" allowBlank="1" showInputMessage="1" showErrorMessage="1" sqref="O14:O23" xr:uid="{00000000-0002-0000-0000-000004000000}">
      <formula1>AND(SECOND(O14)=0,MINUTE(O14)=0)</formula1>
    </dataValidation>
    <dataValidation type="list" allowBlank="1" showInputMessage="1" showErrorMessage="1" sqref="B14:I23" xr:uid="{00000000-0002-0000-0000-000005000000}">
      <formula1>機器一覧</formula1>
    </dataValidation>
    <dataValidation imeMode="disabled" operator="greaterThanOrEqual" allowBlank="1" showInputMessage="1" showErrorMessage="1" sqref="V3:X3" xr:uid="{00000000-0002-0000-0000-000006000000}"/>
    <dataValidation imeMode="disabled" allowBlank="1" showInputMessage="1" showErrorMessage="1" sqref="L8:X8" xr:uid="{00000000-0002-0000-0000-000007000000}"/>
    <dataValidation imeMode="on" allowBlank="1" showInputMessage="1" showErrorMessage="1" sqref="R12:Y12 B24 E11:Y11 E12:P12 L6:X7" xr:uid="{00000000-0002-0000-0000-000008000000}"/>
    <dataValidation type="whole" imeMode="disabled" allowBlank="1" showInputMessage="1" showErrorMessage="1" sqref="R14:T23" xr:uid="{00000000-0002-0000-0000-00000A000000}">
      <formula1>1</formula1>
      <formula2>8784</formula2>
    </dataValidation>
    <dataValidation type="whole" imeMode="disabled" allowBlank="1" showInputMessage="1" showErrorMessage="1" sqref="L5:X5" xr:uid="{00000000-0002-0000-0000-00000B000000}">
      <formula1>0</formula1>
      <formula2>9999999</formula2>
    </dataValidation>
    <dataValidation type="whole" allowBlank="1" showInputMessage="1" showErrorMessage="1" error="時間外の使用時間以下である必要があります(時間外使用時間が0の場合は入力できません)" sqref="Q38:Q47" xr:uid="{00000000-0002-0000-0000-00000C000000}">
      <formula1>0</formula1>
      <formula2>Q28</formula2>
    </dataValidation>
    <dataValidation type="whole" allowBlank="1" showInputMessage="1" showErrorMessage="1" error="時間内の使用時間以下である必要があります(時間内使用時間が0の場合は入力できません)" sqref="H38:H47" xr:uid="{00000000-0002-0000-0000-00000D000000}">
      <formula1>1</formula1>
      <formula2>H28</formula2>
    </dataValidation>
    <dataValidation type="whole" allowBlank="1" showInputMessage="1" showErrorMessage="1" sqref="G39:G44" xr:uid="{00000000-0002-0000-0000-00000E000000}">
      <formula1>1</formula1>
      <formula2>G25</formula2>
    </dataValidation>
    <dataValidation type="whole" allowBlank="1" showInputMessage="1" showErrorMessage="1" sqref="G45:G46" xr:uid="{00000000-0002-0000-0000-00000F000000}">
      <formula1>1</formula1>
      <formula2>G29</formula2>
    </dataValidation>
  </dataValidations>
  <printOptions horizontalCentered="1"/>
  <pageMargins left="0.62992125984251968" right="0.43307086614173229" top="0.74803149606299213" bottom="0.55118110236220474" header="0.51181102362204722" footer="0.31496062992125984"/>
  <pageSetup paperSize="9" scale="86" fitToHeight="0" orientation="portrait" r:id="rId1"/>
  <headerFooter>
    <oddHeader>&amp;L&amp;"BIZ UDP明朝 Medium,標準"様式第1号(第3条関係)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28575</xdr:colOff>
                    <xdr:row>23</xdr:row>
                    <xdr:rowOff>9525</xdr:rowOff>
                  </from>
                  <to>
                    <xdr:col>1</xdr:col>
                    <xdr:colOff>219075</xdr:colOff>
                    <xdr:row>23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B76"/>
  <sheetViews>
    <sheetView zoomScaleNormal="100" workbookViewId="0">
      <selection activeCell="V3" sqref="V3:Y3"/>
    </sheetView>
  </sheetViews>
  <sheetFormatPr defaultColWidth="9.33203125" defaultRowHeight="12" x14ac:dyDescent="0.2"/>
  <cols>
    <col min="1" max="1" width="4.6640625" style="2" customWidth="1"/>
    <col min="2" max="2" width="5.83203125" style="2" customWidth="1"/>
    <col min="3" max="3" width="2.1640625" style="2" customWidth="1"/>
    <col min="4" max="4" width="3.33203125" style="2" customWidth="1"/>
    <col min="5" max="5" width="4.6640625" style="2" customWidth="1"/>
    <col min="6" max="6" width="2.1640625" style="2" customWidth="1"/>
    <col min="7" max="7" width="3.1640625" style="2" customWidth="1"/>
    <col min="8" max="8" width="5.33203125" style="2" customWidth="1"/>
    <col min="9" max="9" width="4" style="2" customWidth="1"/>
    <col min="10" max="10" width="3.33203125" style="2" customWidth="1"/>
    <col min="11" max="11" width="5.83203125" style="2" customWidth="1"/>
    <col min="12" max="12" width="2.1640625" style="2" customWidth="1"/>
    <col min="13" max="13" width="3.33203125" style="2" customWidth="1"/>
    <col min="14" max="14" width="2.1640625" style="2" customWidth="1"/>
    <col min="15" max="15" width="11" style="2" customWidth="1"/>
    <col min="16" max="16" width="3.1640625" style="2" customWidth="1"/>
    <col min="17" max="17" width="11" style="2" customWidth="1"/>
    <col min="18" max="18" width="2" style="2" customWidth="1"/>
    <col min="19" max="19" width="2.1640625" style="2" customWidth="1"/>
    <col min="20" max="21" width="3.33203125" style="2" customWidth="1"/>
    <col min="22" max="22" width="10.33203125" style="2" customWidth="1"/>
    <col min="23" max="23" width="2.1640625" style="2" customWidth="1"/>
    <col min="24" max="24" width="12.6640625" style="2" customWidth="1"/>
    <col min="25" max="25" width="3.33203125" style="2" customWidth="1"/>
    <col min="26" max="26" width="10.33203125" style="2" customWidth="1"/>
    <col min="27" max="28" width="10.83203125" style="2" customWidth="1"/>
    <col min="29" max="30" width="12.1640625" style="2" customWidth="1"/>
    <col min="31" max="31" width="21.33203125" style="2" bestFit="1" customWidth="1"/>
    <col min="32" max="16384" width="9.33203125" style="2"/>
  </cols>
  <sheetData>
    <row r="2" spans="1:28" ht="21" x14ac:dyDescent="0.2">
      <c r="A2" s="241" t="s">
        <v>306</v>
      </c>
      <c r="B2" s="241"/>
      <c r="C2" s="241"/>
      <c r="D2" s="241"/>
      <c r="E2" s="241"/>
      <c r="F2" s="241"/>
      <c r="G2" s="241"/>
      <c r="H2" s="241"/>
      <c r="I2" s="241"/>
      <c r="J2" s="241"/>
      <c r="K2" s="241"/>
      <c r="L2" s="241"/>
      <c r="M2" s="241"/>
      <c r="N2" s="241"/>
      <c r="O2" s="241"/>
      <c r="P2" s="241"/>
      <c r="Q2" s="241"/>
      <c r="R2" s="241"/>
      <c r="S2" s="241"/>
      <c r="T2" s="241"/>
      <c r="U2" s="241"/>
      <c r="V2" s="241"/>
      <c r="W2" s="241"/>
      <c r="X2" s="241"/>
      <c r="Y2" s="241"/>
      <c r="Z2" s="1"/>
    </row>
    <row r="3" spans="1:28" ht="12.75" x14ac:dyDescent="0.2">
      <c r="A3" s="1"/>
      <c r="B3" s="12"/>
      <c r="C3" s="12"/>
      <c r="D3" s="12"/>
      <c r="E3" s="12"/>
      <c r="F3" s="12"/>
      <c r="G3" s="12"/>
      <c r="H3" s="12"/>
      <c r="I3" s="12"/>
      <c r="J3" s="12"/>
      <c r="K3" s="12"/>
      <c r="L3" s="12"/>
      <c r="M3" s="12"/>
      <c r="N3" s="12"/>
      <c r="O3" s="12"/>
      <c r="P3" s="12"/>
      <c r="Q3" s="12"/>
      <c r="R3" s="12"/>
      <c r="S3" s="12"/>
      <c r="T3" s="12"/>
      <c r="U3" s="13"/>
      <c r="V3" s="221">
        <f ca="1">TODAY()</f>
        <v>45945</v>
      </c>
      <c r="W3" s="222"/>
      <c r="X3" s="222"/>
      <c r="Y3" s="223"/>
      <c r="Z3" s="1"/>
    </row>
    <row r="4" spans="1:28" ht="13.5" thickBot="1" x14ac:dyDescent="0.25">
      <c r="A4" s="66" t="s">
        <v>195</v>
      </c>
      <c r="B4" s="66"/>
      <c r="C4" s="66"/>
      <c r="D4" s="66"/>
      <c r="E4" s="66"/>
      <c r="F4" s="66"/>
      <c r="G4" s="66"/>
      <c r="H4" s="66"/>
      <c r="I4" s="66"/>
      <c r="J4" s="66"/>
      <c r="K4" s="66"/>
      <c r="L4" s="15"/>
      <c r="M4" s="15"/>
      <c r="N4" s="15"/>
      <c r="O4" s="15"/>
      <c r="P4" s="15"/>
      <c r="Q4" s="15"/>
      <c r="R4" s="15"/>
      <c r="S4" s="15"/>
      <c r="T4" s="15"/>
      <c r="U4" s="15"/>
      <c r="V4" s="15"/>
      <c r="W4" s="15"/>
      <c r="X4" s="15"/>
      <c r="Y4" s="15"/>
      <c r="Z4" s="1"/>
    </row>
    <row r="5" spans="1:28" s="62" customFormat="1" ht="14.25" x14ac:dyDescent="0.2">
      <c r="A5" s="59"/>
      <c r="B5" s="60"/>
      <c r="C5" s="60"/>
      <c r="D5" s="60"/>
      <c r="E5" s="254" t="s">
        <v>222</v>
      </c>
      <c r="F5" s="254"/>
      <c r="G5" s="254"/>
      <c r="H5" s="254"/>
      <c r="I5" s="254"/>
      <c r="J5" s="254"/>
      <c r="K5" s="255"/>
      <c r="L5" s="275">
        <f>申請書!L5</f>
        <v>0</v>
      </c>
      <c r="M5" s="276"/>
      <c r="N5" s="276"/>
      <c r="O5" s="276"/>
      <c r="P5" s="276"/>
      <c r="Q5" s="276"/>
      <c r="R5" s="276"/>
      <c r="S5" s="276"/>
      <c r="T5" s="276"/>
      <c r="U5" s="276"/>
      <c r="V5" s="276"/>
      <c r="W5" s="276"/>
      <c r="X5" s="277"/>
      <c r="Y5" s="60"/>
      <c r="Z5" s="59"/>
    </row>
    <row r="6" spans="1:28" s="62" customFormat="1" ht="14.25" x14ac:dyDescent="0.2">
      <c r="A6" s="59"/>
      <c r="B6" s="60"/>
      <c r="C6" s="60"/>
      <c r="D6" s="60"/>
      <c r="E6" s="256" t="s">
        <v>0</v>
      </c>
      <c r="F6" s="256"/>
      <c r="G6" s="256"/>
      <c r="H6" s="256"/>
      <c r="I6" s="256"/>
      <c r="J6" s="256"/>
      <c r="K6" s="257"/>
      <c r="L6" s="278">
        <f>申請書!L6</f>
        <v>0</v>
      </c>
      <c r="M6" s="279"/>
      <c r="N6" s="279"/>
      <c r="O6" s="279"/>
      <c r="P6" s="279"/>
      <c r="Q6" s="279"/>
      <c r="R6" s="279"/>
      <c r="S6" s="279"/>
      <c r="T6" s="279"/>
      <c r="U6" s="279"/>
      <c r="V6" s="279"/>
      <c r="W6" s="279"/>
      <c r="X6" s="280"/>
      <c r="Y6" s="60"/>
      <c r="Z6" s="59"/>
    </row>
    <row r="7" spans="1:28" s="62" customFormat="1" ht="14.25" x14ac:dyDescent="0.2">
      <c r="A7" s="61"/>
      <c r="B7" s="61"/>
      <c r="C7" s="61"/>
      <c r="D7" s="61"/>
      <c r="E7" s="256" t="s">
        <v>292</v>
      </c>
      <c r="F7" s="256"/>
      <c r="G7" s="256"/>
      <c r="H7" s="256"/>
      <c r="I7" s="256"/>
      <c r="J7" s="256"/>
      <c r="K7" s="257"/>
      <c r="L7" s="312">
        <f>申請書!L7</f>
        <v>0</v>
      </c>
      <c r="M7" s="313"/>
      <c r="N7" s="313"/>
      <c r="O7" s="313"/>
      <c r="P7" s="313"/>
      <c r="Q7" s="313"/>
      <c r="R7" s="313"/>
      <c r="S7" s="313"/>
      <c r="T7" s="313"/>
      <c r="U7" s="313"/>
      <c r="V7" s="313"/>
      <c r="W7" s="313"/>
      <c r="X7" s="314"/>
      <c r="Y7" s="61"/>
      <c r="Z7" s="59"/>
    </row>
    <row r="8" spans="1:28" s="62" customFormat="1" ht="15" thickBot="1" x14ac:dyDescent="0.25">
      <c r="A8" s="59"/>
      <c r="B8" s="60"/>
      <c r="C8" s="60"/>
      <c r="D8" s="60"/>
      <c r="E8" s="256" t="s">
        <v>223</v>
      </c>
      <c r="F8" s="256"/>
      <c r="G8" s="256"/>
      <c r="H8" s="256"/>
      <c r="I8" s="256"/>
      <c r="J8" s="256"/>
      <c r="K8" s="257"/>
      <c r="L8" s="315">
        <f>申請書!L8</f>
        <v>0</v>
      </c>
      <c r="M8" s="316"/>
      <c r="N8" s="316"/>
      <c r="O8" s="316"/>
      <c r="P8" s="316"/>
      <c r="Q8" s="316"/>
      <c r="R8" s="316"/>
      <c r="S8" s="316"/>
      <c r="T8" s="316"/>
      <c r="U8" s="316"/>
      <c r="V8" s="316"/>
      <c r="W8" s="316"/>
      <c r="X8" s="317"/>
      <c r="Y8" s="60"/>
      <c r="Z8" s="59"/>
    </row>
    <row r="9" spans="1:28" x14ac:dyDescent="0.2">
      <c r="A9" s="14" t="s">
        <v>296</v>
      </c>
      <c r="B9" s="16"/>
      <c r="C9" s="16"/>
      <c r="D9" s="16"/>
      <c r="E9" s="16"/>
      <c r="F9" s="16"/>
      <c r="G9" s="16"/>
      <c r="H9" s="16"/>
      <c r="I9" s="16"/>
      <c r="J9" s="16"/>
      <c r="K9" s="16"/>
      <c r="L9" s="16"/>
      <c r="M9" s="16"/>
      <c r="N9" s="17"/>
      <c r="O9" s="17"/>
      <c r="P9" s="17"/>
      <c r="Q9" s="17"/>
      <c r="R9" s="17"/>
      <c r="S9" s="17"/>
      <c r="T9" s="17"/>
      <c r="U9" s="17"/>
      <c r="V9" s="17"/>
      <c r="W9" s="17"/>
      <c r="X9" s="17"/>
      <c r="Y9" s="17"/>
      <c r="Z9" s="1"/>
    </row>
    <row r="10" spans="1:28" ht="12.75" thickBot="1" x14ac:dyDescent="0.25">
      <c r="A10" s="18" t="s">
        <v>197</v>
      </c>
      <c r="B10" s="18"/>
      <c r="C10" s="18"/>
      <c r="D10" s="18"/>
      <c r="E10" s="18"/>
      <c r="F10" s="18"/>
      <c r="G10" s="18"/>
      <c r="H10" s="18"/>
      <c r="I10" s="18"/>
      <c r="J10" s="18"/>
      <c r="K10" s="18"/>
      <c r="L10" s="18"/>
      <c r="M10" s="18"/>
      <c r="N10" s="18"/>
      <c r="O10" s="18"/>
      <c r="P10" s="18"/>
      <c r="Q10" s="18"/>
      <c r="R10" s="18"/>
      <c r="S10" s="18"/>
      <c r="T10" s="18"/>
      <c r="U10" s="18"/>
      <c r="V10" s="18"/>
      <c r="W10" s="18"/>
      <c r="X10" s="18"/>
      <c r="Y10" s="18"/>
      <c r="Z10" s="1"/>
    </row>
    <row r="11" spans="1:28" ht="29.1" customHeight="1" x14ac:dyDescent="0.2">
      <c r="A11" s="110" t="s">
        <v>219</v>
      </c>
      <c r="B11" s="111"/>
      <c r="C11" s="111"/>
      <c r="D11" s="112"/>
      <c r="E11" s="318">
        <f>申請書!E11</f>
        <v>0</v>
      </c>
      <c r="F11" s="319"/>
      <c r="G11" s="319"/>
      <c r="H11" s="319"/>
      <c r="I11" s="319"/>
      <c r="J11" s="319"/>
      <c r="K11" s="319"/>
      <c r="L11" s="319"/>
      <c r="M11" s="319"/>
      <c r="N11" s="319"/>
      <c r="O11" s="319"/>
      <c r="P11" s="319"/>
      <c r="Q11" s="319"/>
      <c r="R11" s="320" t="str">
        <f>申請書!$R$11</f>
        <v xml:space="preserve"> </v>
      </c>
      <c r="S11" s="321"/>
      <c r="T11" s="321"/>
      <c r="U11" s="321"/>
      <c r="V11" s="321"/>
      <c r="W11" s="321"/>
      <c r="X11" s="321"/>
      <c r="Y11" s="322"/>
      <c r="Z11" s="3"/>
    </row>
    <row r="12" spans="1:28" ht="30" customHeight="1" thickBot="1" x14ac:dyDescent="0.25">
      <c r="A12" s="91" t="s">
        <v>198</v>
      </c>
      <c r="B12" s="92"/>
      <c r="C12" s="92"/>
      <c r="D12" s="93"/>
      <c r="E12" s="281">
        <f>申請書!E12</f>
        <v>0</v>
      </c>
      <c r="F12" s="282"/>
      <c r="G12" s="282"/>
      <c r="H12" s="282"/>
      <c r="I12" s="282"/>
      <c r="J12" s="282"/>
      <c r="K12" s="282"/>
      <c r="L12" s="282"/>
      <c r="M12" s="282"/>
      <c r="N12" s="282"/>
      <c r="O12" s="282"/>
      <c r="P12" s="283"/>
      <c r="Q12" s="67">
        <f>申請書!Q12</f>
        <v>0</v>
      </c>
      <c r="R12" s="284" t="str">
        <f>申請書!$R$12</f>
        <v>(氏名・電話)</v>
      </c>
      <c r="S12" s="285"/>
      <c r="T12" s="285"/>
      <c r="U12" s="286"/>
      <c r="V12" s="286"/>
      <c r="W12" s="286"/>
      <c r="X12" s="286"/>
      <c r="Y12" s="287"/>
      <c r="Z12" s="3"/>
    </row>
    <row r="13" spans="1:28" ht="18.95" customHeight="1" x14ac:dyDescent="0.2">
      <c r="A13" s="32" t="s">
        <v>199</v>
      </c>
      <c r="B13" s="96" t="s">
        <v>200</v>
      </c>
      <c r="C13" s="97"/>
      <c r="D13" s="97"/>
      <c r="E13" s="97"/>
      <c r="F13" s="97"/>
      <c r="G13" s="97"/>
      <c r="H13" s="97"/>
      <c r="I13" s="98"/>
      <c r="J13" s="155" t="s">
        <v>201</v>
      </c>
      <c r="K13" s="98"/>
      <c r="L13" s="155" t="s">
        <v>202</v>
      </c>
      <c r="M13" s="97"/>
      <c r="N13" s="98"/>
      <c r="O13" s="55" t="s">
        <v>232</v>
      </c>
      <c r="P13" s="123" t="s">
        <v>233</v>
      </c>
      <c r="Q13" s="124"/>
      <c r="R13" s="96" t="s">
        <v>203</v>
      </c>
      <c r="S13" s="97"/>
      <c r="T13" s="97"/>
      <c r="U13" s="141" t="s">
        <v>298</v>
      </c>
      <c r="V13" s="142"/>
      <c r="W13" s="142"/>
      <c r="X13" s="142"/>
      <c r="Y13" s="143"/>
      <c r="Z13" s="1"/>
    </row>
    <row r="14" spans="1:28" ht="13.5" customHeight="1" x14ac:dyDescent="0.2">
      <c r="A14" s="30">
        <v>1</v>
      </c>
      <c r="B14" s="115"/>
      <c r="C14" s="116"/>
      <c r="D14" s="116"/>
      <c r="E14" s="116"/>
      <c r="F14" s="116"/>
      <c r="G14" s="116"/>
      <c r="H14" s="116"/>
      <c r="I14" s="117"/>
      <c r="J14" s="118"/>
      <c r="K14" s="119"/>
      <c r="L14" s="120"/>
      <c r="M14" s="121"/>
      <c r="N14" s="122"/>
      <c r="O14" s="31"/>
      <c r="P14" s="125" t="str">
        <f t="shared" ref="P14:P23" si="0">IF(R14=0,"",J14+O14+R14/24)</f>
        <v/>
      </c>
      <c r="Q14" s="126"/>
      <c r="R14" s="94"/>
      <c r="S14" s="95"/>
      <c r="T14" s="95"/>
      <c r="U14" s="144"/>
      <c r="V14" s="145"/>
      <c r="W14" s="145"/>
      <c r="X14" s="145"/>
      <c r="Y14" s="146"/>
      <c r="Z14" s="1"/>
      <c r="AA14" s="64"/>
      <c r="AB14" s="7"/>
    </row>
    <row r="15" spans="1:28" ht="13.5" customHeight="1" x14ac:dyDescent="0.2">
      <c r="A15" s="27">
        <v>2</v>
      </c>
      <c r="B15" s="136"/>
      <c r="C15" s="137"/>
      <c r="D15" s="137"/>
      <c r="E15" s="137"/>
      <c r="F15" s="137"/>
      <c r="G15" s="137"/>
      <c r="H15" s="137"/>
      <c r="I15" s="138"/>
      <c r="J15" s="82"/>
      <c r="K15" s="83"/>
      <c r="L15" s="84"/>
      <c r="M15" s="85"/>
      <c r="N15" s="86"/>
      <c r="O15" s="22"/>
      <c r="P15" s="106" t="str">
        <f t="shared" si="0"/>
        <v/>
      </c>
      <c r="Q15" s="107"/>
      <c r="R15" s="87"/>
      <c r="S15" s="88"/>
      <c r="T15" s="88"/>
      <c r="U15" s="144"/>
      <c r="V15" s="145"/>
      <c r="W15" s="145"/>
      <c r="X15" s="145"/>
      <c r="Y15" s="146"/>
      <c r="Z15" s="1"/>
    </row>
    <row r="16" spans="1:28" ht="13.5" customHeight="1" thickBot="1" x14ac:dyDescent="0.25">
      <c r="A16" s="27">
        <v>3</v>
      </c>
      <c r="B16" s="136"/>
      <c r="C16" s="137"/>
      <c r="D16" s="137"/>
      <c r="E16" s="137"/>
      <c r="F16" s="137"/>
      <c r="G16" s="137"/>
      <c r="H16" s="137"/>
      <c r="I16" s="138"/>
      <c r="J16" s="82"/>
      <c r="K16" s="83"/>
      <c r="L16" s="84"/>
      <c r="M16" s="85"/>
      <c r="N16" s="86"/>
      <c r="O16" s="22"/>
      <c r="P16" s="106" t="str">
        <f t="shared" si="0"/>
        <v/>
      </c>
      <c r="Q16" s="107"/>
      <c r="R16" s="87"/>
      <c r="S16" s="88"/>
      <c r="T16" s="88"/>
      <c r="U16" s="147"/>
      <c r="V16" s="148"/>
      <c r="W16" s="148"/>
      <c r="X16" s="148"/>
      <c r="Y16" s="149"/>
      <c r="Z16" s="1"/>
    </row>
    <row r="17" spans="1:26" ht="13.5" customHeight="1" x14ac:dyDescent="0.2">
      <c r="A17" s="27">
        <v>4</v>
      </c>
      <c r="B17" s="136"/>
      <c r="C17" s="137"/>
      <c r="D17" s="137"/>
      <c r="E17" s="137"/>
      <c r="F17" s="137"/>
      <c r="G17" s="137"/>
      <c r="H17" s="137"/>
      <c r="I17" s="138"/>
      <c r="J17" s="82"/>
      <c r="K17" s="83"/>
      <c r="L17" s="84"/>
      <c r="M17" s="85"/>
      <c r="N17" s="86"/>
      <c r="O17" s="22"/>
      <c r="P17" s="106" t="str">
        <f t="shared" si="0"/>
        <v/>
      </c>
      <c r="Q17" s="107"/>
      <c r="R17" s="87"/>
      <c r="S17" s="88"/>
      <c r="T17" s="88"/>
      <c r="U17" s="297" t="s">
        <v>304</v>
      </c>
      <c r="V17" s="288" t="s">
        <v>302</v>
      </c>
      <c r="W17" s="289"/>
      <c r="X17" s="289"/>
      <c r="Y17" s="290"/>
      <c r="Z17" s="1"/>
    </row>
    <row r="18" spans="1:26" ht="13.5" customHeight="1" x14ac:dyDescent="0.2">
      <c r="A18" s="27">
        <v>5</v>
      </c>
      <c r="B18" s="136"/>
      <c r="C18" s="137"/>
      <c r="D18" s="137"/>
      <c r="E18" s="137"/>
      <c r="F18" s="137"/>
      <c r="G18" s="137"/>
      <c r="H18" s="137"/>
      <c r="I18" s="138"/>
      <c r="J18" s="82"/>
      <c r="K18" s="83"/>
      <c r="L18" s="84"/>
      <c r="M18" s="85"/>
      <c r="N18" s="86"/>
      <c r="O18" s="22"/>
      <c r="P18" s="106" t="str">
        <f t="shared" si="0"/>
        <v/>
      </c>
      <c r="Q18" s="107"/>
      <c r="R18" s="87"/>
      <c r="S18" s="88"/>
      <c r="T18" s="88"/>
      <c r="U18" s="298"/>
      <c r="V18" s="291" t="s">
        <v>303</v>
      </c>
      <c r="W18" s="292"/>
      <c r="X18" s="292"/>
      <c r="Y18" s="293"/>
      <c r="Z18" s="1"/>
    </row>
    <row r="19" spans="1:26" ht="13.5" customHeight="1" x14ac:dyDescent="0.2">
      <c r="A19" s="27">
        <v>6</v>
      </c>
      <c r="B19" s="136"/>
      <c r="C19" s="137"/>
      <c r="D19" s="137"/>
      <c r="E19" s="137"/>
      <c r="F19" s="137"/>
      <c r="G19" s="137"/>
      <c r="H19" s="137"/>
      <c r="I19" s="138"/>
      <c r="J19" s="82"/>
      <c r="K19" s="83"/>
      <c r="L19" s="84"/>
      <c r="M19" s="85"/>
      <c r="N19" s="86"/>
      <c r="O19" s="22"/>
      <c r="P19" s="106" t="str">
        <f t="shared" si="0"/>
        <v/>
      </c>
      <c r="Q19" s="107"/>
      <c r="R19" s="87"/>
      <c r="S19" s="88"/>
      <c r="T19" s="88"/>
      <c r="U19" s="299"/>
      <c r="V19" s="294" t="s">
        <v>301</v>
      </c>
      <c r="W19" s="295"/>
      <c r="X19" s="295"/>
      <c r="Y19" s="296"/>
      <c r="Z19" s="1"/>
    </row>
    <row r="20" spans="1:26" ht="13.5" customHeight="1" x14ac:dyDescent="0.2">
      <c r="A20" s="27">
        <v>7</v>
      </c>
      <c r="B20" s="136"/>
      <c r="C20" s="137"/>
      <c r="D20" s="137"/>
      <c r="E20" s="137"/>
      <c r="F20" s="137"/>
      <c r="G20" s="137"/>
      <c r="H20" s="137"/>
      <c r="I20" s="138"/>
      <c r="J20" s="82"/>
      <c r="K20" s="83"/>
      <c r="L20" s="84"/>
      <c r="M20" s="85"/>
      <c r="N20" s="86"/>
      <c r="O20" s="22"/>
      <c r="P20" s="106" t="str">
        <f t="shared" si="0"/>
        <v/>
      </c>
      <c r="Q20" s="107"/>
      <c r="R20" s="87"/>
      <c r="S20" s="88"/>
      <c r="T20" s="88"/>
      <c r="U20" s="300" t="s">
        <v>300</v>
      </c>
      <c r="V20" s="303" t="s">
        <v>305</v>
      </c>
      <c r="W20" s="304"/>
      <c r="X20" s="304"/>
      <c r="Y20" s="305"/>
      <c r="Z20" s="1"/>
    </row>
    <row r="21" spans="1:26" ht="13.5" customHeight="1" x14ac:dyDescent="0.2">
      <c r="A21" s="27">
        <v>8</v>
      </c>
      <c r="B21" s="136"/>
      <c r="C21" s="137"/>
      <c r="D21" s="137"/>
      <c r="E21" s="137"/>
      <c r="F21" s="137"/>
      <c r="G21" s="137"/>
      <c r="H21" s="137"/>
      <c r="I21" s="138"/>
      <c r="J21" s="82"/>
      <c r="K21" s="83"/>
      <c r="L21" s="84"/>
      <c r="M21" s="85"/>
      <c r="N21" s="86"/>
      <c r="O21" s="22"/>
      <c r="P21" s="106" t="str">
        <f t="shared" si="0"/>
        <v/>
      </c>
      <c r="Q21" s="107"/>
      <c r="R21" s="87"/>
      <c r="S21" s="88"/>
      <c r="T21" s="88"/>
      <c r="U21" s="301"/>
      <c r="V21" s="306"/>
      <c r="W21" s="307"/>
      <c r="X21" s="307"/>
      <c r="Y21" s="308"/>
      <c r="Z21" s="1"/>
    </row>
    <row r="22" spans="1:26" ht="13.5" customHeight="1" x14ac:dyDescent="0.2">
      <c r="A22" s="27">
        <v>9</v>
      </c>
      <c r="B22" s="136"/>
      <c r="C22" s="137"/>
      <c r="D22" s="137"/>
      <c r="E22" s="137"/>
      <c r="F22" s="137"/>
      <c r="G22" s="137"/>
      <c r="H22" s="137"/>
      <c r="I22" s="138"/>
      <c r="J22" s="82"/>
      <c r="K22" s="83"/>
      <c r="L22" s="84"/>
      <c r="M22" s="85"/>
      <c r="N22" s="86"/>
      <c r="O22" s="22"/>
      <c r="P22" s="106" t="str">
        <f t="shared" si="0"/>
        <v/>
      </c>
      <c r="Q22" s="107"/>
      <c r="R22" s="87"/>
      <c r="S22" s="88"/>
      <c r="T22" s="88"/>
      <c r="U22" s="301"/>
      <c r="V22" s="306"/>
      <c r="W22" s="307"/>
      <c r="X22" s="307"/>
      <c r="Y22" s="308"/>
      <c r="Z22" s="1"/>
    </row>
    <row r="23" spans="1:26" ht="13.5" customHeight="1" x14ac:dyDescent="0.2">
      <c r="A23" s="28">
        <v>10</v>
      </c>
      <c r="B23" s="133"/>
      <c r="C23" s="134"/>
      <c r="D23" s="134"/>
      <c r="E23" s="134"/>
      <c r="F23" s="134"/>
      <c r="G23" s="134"/>
      <c r="H23" s="134"/>
      <c r="I23" s="135"/>
      <c r="J23" s="261"/>
      <c r="K23" s="262"/>
      <c r="L23" s="263"/>
      <c r="M23" s="264"/>
      <c r="N23" s="265"/>
      <c r="O23" s="63"/>
      <c r="P23" s="108" t="str">
        <f t="shared" si="0"/>
        <v/>
      </c>
      <c r="Q23" s="109"/>
      <c r="R23" s="266"/>
      <c r="S23" s="267"/>
      <c r="T23" s="267"/>
      <c r="U23" s="301"/>
      <c r="V23" s="306"/>
      <c r="W23" s="307"/>
      <c r="X23" s="307"/>
      <c r="Y23" s="308"/>
      <c r="Z23" s="1"/>
    </row>
    <row r="24" spans="1:26" ht="105" customHeight="1" thickBot="1" x14ac:dyDescent="0.25">
      <c r="A24" s="29" t="s">
        <v>204</v>
      </c>
      <c r="B24" s="273" t="s">
        <v>297</v>
      </c>
      <c r="C24" s="274"/>
      <c r="D24" s="274"/>
      <c r="E24" s="274"/>
      <c r="F24" s="274"/>
      <c r="G24" s="274"/>
      <c r="H24" s="274"/>
      <c r="I24" s="274"/>
      <c r="J24" s="274"/>
      <c r="K24" s="274"/>
      <c r="L24" s="274"/>
      <c r="M24" s="274"/>
      <c r="N24" s="274"/>
      <c r="O24" s="274"/>
      <c r="P24" s="274"/>
      <c r="Q24" s="274"/>
      <c r="R24" s="274"/>
      <c r="S24" s="274"/>
      <c r="T24" s="274"/>
      <c r="U24" s="302"/>
      <c r="V24" s="309"/>
      <c r="W24" s="310"/>
      <c r="X24" s="310"/>
      <c r="Y24" s="311"/>
      <c r="Z24" s="1"/>
    </row>
    <row r="25" spans="1:26" x14ac:dyDescent="0.2">
      <c r="A25" s="89" t="s">
        <v>231</v>
      </c>
      <c r="B25" s="90"/>
      <c r="C25" s="90"/>
      <c r="D25" s="90"/>
      <c r="E25" s="90"/>
      <c r="F25" s="90"/>
      <c r="G25" s="90"/>
      <c r="H25" s="90"/>
      <c r="I25" s="90"/>
      <c r="J25" s="26"/>
      <c r="K25" s="25"/>
      <c r="L25" s="25"/>
      <c r="M25" s="25"/>
      <c r="N25" s="25"/>
      <c r="O25" s="25"/>
      <c r="P25" s="25"/>
      <c r="Q25" s="25"/>
      <c r="R25" s="25"/>
      <c r="S25" s="25"/>
      <c r="T25" s="25"/>
      <c r="U25" s="25"/>
      <c r="V25" s="25"/>
      <c r="W25" s="25"/>
      <c r="X25" s="25"/>
      <c r="Y25" s="25"/>
      <c r="Z25" s="8"/>
    </row>
    <row r="26" spans="1:26" ht="17.25" customHeight="1" x14ac:dyDescent="0.2">
      <c r="A26" s="37" t="s">
        <v>221</v>
      </c>
      <c r="B26" s="19"/>
      <c r="C26" s="19"/>
      <c r="D26" s="19"/>
      <c r="E26" s="19"/>
      <c r="F26" s="19"/>
      <c r="G26" s="19"/>
      <c r="H26" s="19"/>
      <c r="I26" s="19"/>
      <c r="J26" s="19"/>
      <c r="K26" s="19"/>
      <c r="L26" s="19"/>
      <c r="M26" s="19"/>
      <c r="N26" s="19"/>
      <c r="O26" s="19"/>
      <c r="P26" s="19"/>
      <c r="Q26" s="19"/>
      <c r="R26" s="19"/>
      <c r="S26" s="19"/>
      <c r="T26" s="19"/>
      <c r="U26" s="19"/>
      <c r="V26" s="19"/>
      <c r="W26" s="19"/>
      <c r="X26" s="19"/>
      <c r="Y26" s="38"/>
      <c r="Z26" s="1"/>
    </row>
    <row r="27" spans="1:26" ht="17.25" customHeight="1" x14ac:dyDescent="0.2">
      <c r="A27" s="39" t="s">
        <v>205</v>
      </c>
      <c r="B27" s="40" t="s">
        <v>199</v>
      </c>
      <c r="C27" s="202" t="s">
        <v>224</v>
      </c>
      <c r="D27" s="203"/>
      <c r="E27" s="203"/>
      <c r="F27" s="203"/>
      <c r="G27" s="203"/>
      <c r="H27" s="203"/>
      <c r="I27" s="204"/>
      <c r="J27" s="217" t="s">
        <v>225</v>
      </c>
      <c r="K27" s="203"/>
      <c r="L27" s="203"/>
      <c r="M27" s="203"/>
      <c r="N27" s="218" t="s">
        <v>215</v>
      </c>
      <c r="O27" s="203"/>
      <c r="P27" s="203"/>
      <c r="Q27" s="203"/>
      <c r="R27" s="203"/>
      <c r="S27" s="204"/>
      <c r="T27" s="217" t="s">
        <v>226</v>
      </c>
      <c r="U27" s="203"/>
      <c r="V27" s="203"/>
      <c r="W27" s="268" t="s">
        <v>216</v>
      </c>
      <c r="X27" s="269"/>
      <c r="Y27" s="270"/>
      <c r="Z27" s="1"/>
    </row>
    <row r="28" spans="1:26" ht="13.5" customHeight="1" x14ac:dyDescent="0.2">
      <c r="A28" s="197" t="s">
        <v>218</v>
      </c>
      <c r="B28" s="9">
        <f t="shared" ref="B28:B37" si="1">A14</f>
        <v>1</v>
      </c>
      <c r="C28" s="209">
        <f>IF(B14="",0,VLOOKUP(B14,機器マスター[],4,FALSE))</f>
        <v>0</v>
      </c>
      <c r="D28" s="210"/>
      <c r="E28" s="210"/>
      <c r="F28" s="210"/>
      <c r="G28" s="49" t="s">
        <v>220</v>
      </c>
      <c r="H28" s="56">
        <f t="shared" ref="H28:H37" si="2">IF(COUNTA(B14,J14,L14,O14,R14)&lt;5,0,IF(O14&gt;=TIME(9,0,0),IF(O14&gt;TIME(17,0,0),0,IF(P14&lt;=J14+TIME(17,0,0),HOUR(P14-J14-O14),HOUR(TIME(17,0,0)-O14) )),IF(P14&lt;=J14+TIME(17,0,0),HOUR(P14-J14-TIME(9,0,0)),HOUR(TIME(8,0,0))))*NETWORKDAYS(J14,J14,休日)+(NETWORKDAYS(J14+1,P14-1,休日)&gt;0)*(NETWORKDAYS(J14+1,P14-1,休日))*8+HOUR((P14-J14&gt;1)*NETWORKDAYS(P14,P14,休日)*IF(TIME(HOUR(P14),0,0)&lt;=TIME(9,0,0),0,IF(TIME(HOUR(P14),0,0)&lt;=TIME(17,0,0),TIME(HOUR(P14),0,0)-TIME(9,0,0),TIME(8,0,0)))))</f>
        <v>0</v>
      </c>
      <c r="I28" s="41" t="s">
        <v>227</v>
      </c>
      <c r="J28" s="127">
        <f t="shared" ref="J28:J47" si="3">C28*H28</f>
        <v>0</v>
      </c>
      <c r="K28" s="128"/>
      <c r="L28" s="128"/>
      <c r="M28" s="128"/>
      <c r="N28" s="219">
        <f t="shared" ref="N28:N47" si="4">C28*1.2</f>
        <v>0</v>
      </c>
      <c r="O28" s="220"/>
      <c r="P28" s="45" t="s">
        <v>220</v>
      </c>
      <c r="Q28" s="52">
        <f t="shared" ref="Q28:Q37" si="5">IF(COUNTA(B14,J14,L14,O14,R14)&lt;5,0,R14-H28)</f>
        <v>0</v>
      </c>
      <c r="R28" s="232" t="s">
        <v>227</v>
      </c>
      <c r="S28" s="233"/>
      <c r="T28" s="129">
        <f t="shared" ref="T28:T47" si="6">N28*Q28</f>
        <v>0</v>
      </c>
      <c r="U28" s="130"/>
      <c r="V28" s="130"/>
      <c r="W28" s="224">
        <f t="shared" ref="W28:W47" si="7">J28+T28</f>
        <v>0</v>
      </c>
      <c r="X28" s="225"/>
      <c r="Y28" s="226"/>
      <c r="Z28" s="1"/>
    </row>
    <row r="29" spans="1:26" ht="13.5" customHeight="1" x14ac:dyDescent="0.2">
      <c r="A29" s="198"/>
      <c r="B29" s="10">
        <f t="shared" si="1"/>
        <v>2</v>
      </c>
      <c r="C29" s="139">
        <f>IF(B15="",0,VLOOKUP(B15,機器マスター[],4,FALSE))</f>
        <v>0</v>
      </c>
      <c r="D29" s="140"/>
      <c r="E29" s="140"/>
      <c r="F29" s="140"/>
      <c r="G29" s="50" t="s">
        <v>220</v>
      </c>
      <c r="H29" s="57">
        <f t="shared" si="2"/>
        <v>0</v>
      </c>
      <c r="I29" s="42" t="s">
        <v>227</v>
      </c>
      <c r="J29" s="153">
        <f t="shared" si="3"/>
        <v>0</v>
      </c>
      <c r="K29" s="154"/>
      <c r="L29" s="154"/>
      <c r="M29" s="154"/>
      <c r="N29" s="200">
        <f t="shared" si="4"/>
        <v>0</v>
      </c>
      <c r="O29" s="201"/>
      <c r="P29" s="46" t="s">
        <v>220</v>
      </c>
      <c r="Q29" s="53">
        <f t="shared" si="5"/>
        <v>0</v>
      </c>
      <c r="R29" s="131" t="s">
        <v>227</v>
      </c>
      <c r="S29" s="132"/>
      <c r="T29" s="153">
        <f t="shared" si="6"/>
        <v>0</v>
      </c>
      <c r="U29" s="154"/>
      <c r="V29" s="154"/>
      <c r="W29" s="227">
        <f t="shared" si="7"/>
        <v>0</v>
      </c>
      <c r="X29" s="228"/>
      <c r="Y29" s="229"/>
      <c r="Z29" s="1"/>
    </row>
    <row r="30" spans="1:26" ht="13.5" customHeight="1" x14ac:dyDescent="0.2">
      <c r="A30" s="198"/>
      <c r="B30" s="10">
        <f t="shared" si="1"/>
        <v>3</v>
      </c>
      <c r="C30" s="139">
        <f>IF(B16="",0,VLOOKUP(B16,機器マスター[],4,FALSE))</f>
        <v>0</v>
      </c>
      <c r="D30" s="140"/>
      <c r="E30" s="140"/>
      <c r="F30" s="140"/>
      <c r="G30" s="50" t="s">
        <v>220</v>
      </c>
      <c r="H30" s="57">
        <f t="shared" si="2"/>
        <v>0</v>
      </c>
      <c r="I30" s="42" t="s">
        <v>227</v>
      </c>
      <c r="J30" s="153">
        <f t="shared" si="3"/>
        <v>0</v>
      </c>
      <c r="K30" s="154"/>
      <c r="L30" s="154"/>
      <c r="M30" s="154"/>
      <c r="N30" s="200">
        <f t="shared" si="4"/>
        <v>0</v>
      </c>
      <c r="O30" s="201"/>
      <c r="P30" s="46" t="s">
        <v>220</v>
      </c>
      <c r="Q30" s="53">
        <f t="shared" si="5"/>
        <v>0</v>
      </c>
      <c r="R30" s="131" t="s">
        <v>227</v>
      </c>
      <c r="S30" s="132"/>
      <c r="T30" s="153">
        <f t="shared" si="6"/>
        <v>0</v>
      </c>
      <c r="U30" s="154"/>
      <c r="V30" s="154"/>
      <c r="W30" s="227">
        <f t="shared" si="7"/>
        <v>0</v>
      </c>
      <c r="X30" s="228"/>
      <c r="Y30" s="229"/>
      <c r="Z30" s="1"/>
    </row>
    <row r="31" spans="1:26" ht="13.5" customHeight="1" x14ac:dyDescent="0.2">
      <c r="A31" s="198"/>
      <c r="B31" s="20">
        <f t="shared" si="1"/>
        <v>4</v>
      </c>
      <c r="C31" s="139">
        <f>IF(B17="",0,VLOOKUP(B17,機器マスター[],4,FALSE))</f>
        <v>0</v>
      </c>
      <c r="D31" s="140"/>
      <c r="E31" s="140"/>
      <c r="F31" s="140"/>
      <c r="G31" s="50" t="s">
        <v>220</v>
      </c>
      <c r="H31" s="57">
        <f t="shared" si="2"/>
        <v>0</v>
      </c>
      <c r="I31" s="42" t="s">
        <v>227</v>
      </c>
      <c r="J31" s="153">
        <f t="shared" si="3"/>
        <v>0</v>
      </c>
      <c r="K31" s="154"/>
      <c r="L31" s="154"/>
      <c r="M31" s="154"/>
      <c r="N31" s="200">
        <f t="shared" si="4"/>
        <v>0</v>
      </c>
      <c r="O31" s="201"/>
      <c r="P31" s="46" t="s">
        <v>220</v>
      </c>
      <c r="Q31" s="53">
        <f t="shared" si="5"/>
        <v>0</v>
      </c>
      <c r="R31" s="131" t="s">
        <v>227</v>
      </c>
      <c r="S31" s="132"/>
      <c r="T31" s="153">
        <f t="shared" si="6"/>
        <v>0</v>
      </c>
      <c r="U31" s="154"/>
      <c r="V31" s="154"/>
      <c r="W31" s="227">
        <f t="shared" si="7"/>
        <v>0</v>
      </c>
      <c r="X31" s="228"/>
      <c r="Y31" s="229"/>
      <c r="Z31" s="1"/>
    </row>
    <row r="32" spans="1:26" ht="13.5" customHeight="1" x14ac:dyDescent="0.2">
      <c r="A32" s="198"/>
      <c r="B32" s="20">
        <f t="shared" si="1"/>
        <v>5</v>
      </c>
      <c r="C32" s="139">
        <f>IF(B18="",0,VLOOKUP(B18,機器マスター[],4,FALSE))</f>
        <v>0</v>
      </c>
      <c r="D32" s="140"/>
      <c r="E32" s="140"/>
      <c r="F32" s="140"/>
      <c r="G32" s="50" t="s">
        <v>220</v>
      </c>
      <c r="H32" s="57">
        <f t="shared" si="2"/>
        <v>0</v>
      </c>
      <c r="I32" s="42" t="s">
        <v>227</v>
      </c>
      <c r="J32" s="153">
        <f t="shared" si="3"/>
        <v>0</v>
      </c>
      <c r="K32" s="154"/>
      <c r="L32" s="154"/>
      <c r="M32" s="154"/>
      <c r="N32" s="200">
        <f t="shared" si="4"/>
        <v>0</v>
      </c>
      <c r="O32" s="201"/>
      <c r="P32" s="46" t="s">
        <v>220</v>
      </c>
      <c r="Q32" s="53">
        <f t="shared" si="5"/>
        <v>0</v>
      </c>
      <c r="R32" s="131" t="s">
        <v>227</v>
      </c>
      <c r="S32" s="132"/>
      <c r="T32" s="153">
        <f t="shared" si="6"/>
        <v>0</v>
      </c>
      <c r="U32" s="154"/>
      <c r="V32" s="154"/>
      <c r="W32" s="227">
        <f t="shared" si="7"/>
        <v>0</v>
      </c>
      <c r="X32" s="228"/>
      <c r="Y32" s="229"/>
      <c r="Z32" s="1"/>
    </row>
    <row r="33" spans="1:26" ht="13.5" customHeight="1" x14ac:dyDescent="0.2">
      <c r="A33" s="198"/>
      <c r="B33" s="20">
        <f t="shared" si="1"/>
        <v>6</v>
      </c>
      <c r="C33" s="139">
        <f>IF(B19="",0,VLOOKUP(B19,機器マスター[],4,FALSE))</f>
        <v>0</v>
      </c>
      <c r="D33" s="140"/>
      <c r="E33" s="140"/>
      <c r="F33" s="140"/>
      <c r="G33" s="50" t="s">
        <v>220</v>
      </c>
      <c r="H33" s="57">
        <f t="shared" si="2"/>
        <v>0</v>
      </c>
      <c r="I33" s="42" t="s">
        <v>227</v>
      </c>
      <c r="J33" s="153">
        <f t="shared" si="3"/>
        <v>0</v>
      </c>
      <c r="K33" s="154"/>
      <c r="L33" s="154"/>
      <c r="M33" s="154"/>
      <c r="N33" s="200">
        <f t="shared" si="4"/>
        <v>0</v>
      </c>
      <c r="O33" s="201"/>
      <c r="P33" s="46" t="s">
        <v>220</v>
      </c>
      <c r="Q33" s="53">
        <f t="shared" si="5"/>
        <v>0</v>
      </c>
      <c r="R33" s="131" t="s">
        <v>227</v>
      </c>
      <c r="S33" s="132"/>
      <c r="T33" s="153">
        <f t="shared" si="6"/>
        <v>0</v>
      </c>
      <c r="U33" s="154"/>
      <c r="V33" s="154"/>
      <c r="W33" s="227">
        <f t="shared" si="7"/>
        <v>0</v>
      </c>
      <c r="X33" s="228"/>
      <c r="Y33" s="229"/>
      <c r="Z33" s="1"/>
    </row>
    <row r="34" spans="1:26" ht="13.5" customHeight="1" x14ac:dyDescent="0.2">
      <c r="A34" s="198"/>
      <c r="B34" s="20">
        <f t="shared" si="1"/>
        <v>7</v>
      </c>
      <c r="C34" s="139">
        <f>IF(B20="",0,VLOOKUP(B20,機器マスター[],4,FALSE))</f>
        <v>0</v>
      </c>
      <c r="D34" s="140"/>
      <c r="E34" s="140"/>
      <c r="F34" s="140"/>
      <c r="G34" s="50" t="s">
        <v>220</v>
      </c>
      <c r="H34" s="57">
        <f t="shared" si="2"/>
        <v>0</v>
      </c>
      <c r="I34" s="42" t="s">
        <v>227</v>
      </c>
      <c r="J34" s="153">
        <f t="shared" si="3"/>
        <v>0</v>
      </c>
      <c r="K34" s="154"/>
      <c r="L34" s="154"/>
      <c r="M34" s="154"/>
      <c r="N34" s="200">
        <f t="shared" si="4"/>
        <v>0</v>
      </c>
      <c r="O34" s="201"/>
      <c r="P34" s="46" t="s">
        <v>220</v>
      </c>
      <c r="Q34" s="53">
        <f t="shared" si="5"/>
        <v>0</v>
      </c>
      <c r="R34" s="131" t="s">
        <v>227</v>
      </c>
      <c r="S34" s="132"/>
      <c r="T34" s="153">
        <f t="shared" si="6"/>
        <v>0</v>
      </c>
      <c r="U34" s="154"/>
      <c r="V34" s="154"/>
      <c r="W34" s="227">
        <f t="shared" si="7"/>
        <v>0</v>
      </c>
      <c r="X34" s="228"/>
      <c r="Y34" s="229"/>
      <c r="Z34" s="1"/>
    </row>
    <row r="35" spans="1:26" ht="13.5" customHeight="1" x14ac:dyDescent="0.2">
      <c r="A35" s="198"/>
      <c r="B35" s="20">
        <f t="shared" si="1"/>
        <v>8</v>
      </c>
      <c r="C35" s="139">
        <f>IF(B21="",0,VLOOKUP(B21,機器マスター[],4,FALSE))</f>
        <v>0</v>
      </c>
      <c r="D35" s="140"/>
      <c r="E35" s="140"/>
      <c r="F35" s="140"/>
      <c r="G35" s="50" t="s">
        <v>220</v>
      </c>
      <c r="H35" s="57">
        <f t="shared" si="2"/>
        <v>0</v>
      </c>
      <c r="I35" s="42" t="s">
        <v>227</v>
      </c>
      <c r="J35" s="153">
        <f t="shared" si="3"/>
        <v>0</v>
      </c>
      <c r="K35" s="154"/>
      <c r="L35" s="154"/>
      <c r="M35" s="154"/>
      <c r="N35" s="200">
        <f t="shared" si="4"/>
        <v>0</v>
      </c>
      <c r="O35" s="201"/>
      <c r="P35" s="46" t="s">
        <v>220</v>
      </c>
      <c r="Q35" s="53">
        <f t="shared" si="5"/>
        <v>0</v>
      </c>
      <c r="R35" s="131" t="s">
        <v>227</v>
      </c>
      <c r="S35" s="132"/>
      <c r="T35" s="153">
        <f t="shared" si="6"/>
        <v>0</v>
      </c>
      <c r="U35" s="154"/>
      <c r="V35" s="154"/>
      <c r="W35" s="227">
        <f t="shared" si="7"/>
        <v>0</v>
      </c>
      <c r="X35" s="228"/>
      <c r="Y35" s="229"/>
      <c r="Z35" s="1"/>
    </row>
    <row r="36" spans="1:26" ht="13.5" customHeight="1" x14ac:dyDescent="0.2">
      <c r="A36" s="198"/>
      <c r="B36" s="20">
        <f t="shared" si="1"/>
        <v>9</v>
      </c>
      <c r="C36" s="139">
        <f>IF(B22="",0,VLOOKUP(B22,機器マスター[],4,FALSE))</f>
        <v>0</v>
      </c>
      <c r="D36" s="140"/>
      <c r="E36" s="140"/>
      <c r="F36" s="140"/>
      <c r="G36" s="50" t="s">
        <v>220</v>
      </c>
      <c r="H36" s="57">
        <f t="shared" si="2"/>
        <v>0</v>
      </c>
      <c r="I36" s="42" t="s">
        <v>227</v>
      </c>
      <c r="J36" s="153">
        <f t="shared" si="3"/>
        <v>0</v>
      </c>
      <c r="K36" s="154"/>
      <c r="L36" s="154"/>
      <c r="M36" s="154"/>
      <c r="N36" s="200">
        <f t="shared" si="4"/>
        <v>0</v>
      </c>
      <c r="O36" s="201"/>
      <c r="P36" s="46" t="s">
        <v>220</v>
      </c>
      <c r="Q36" s="53">
        <f t="shared" si="5"/>
        <v>0</v>
      </c>
      <c r="R36" s="131" t="s">
        <v>227</v>
      </c>
      <c r="S36" s="132"/>
      <c r="T36" s="153">
        <f t="shared" si="6"/>
        <v>0</v>
      </c>
      <c r="U36" s="154"/>
      <c r="V36" s="154"/>
      <c r="W36" s="227">
        <f t="shared" si="7"/>
        <v>0</v>
      </c>
      <c r="X36" s="228"/>
      <c r="Y36" s="229"/>
      <c r="Z36" s="1"/>
    </row>
    <row r="37" spans="1:26" ht="13.5" customHeight="1" x14ac:dyDescent="0.2">
      <c r="A37" s="199"/>
      <c r="B37" s="11">
        <f t="shared" si="1"/>
        <v>10</v>
      </c>
      <c r="C37" s="211">
        <f>IF(B23="",0,VLOOKUP(B23,機器マスター[],4,FALSE))</f>
        <v>0</v>
      </c>
      <c r="D37" s="212"/>
      <c r="E37" s="212"/>
      <c r="F37" s="212"/>
      <c r="G37" s="51" t="s">
        <v>220</v>
      </c>
      <c r="H37" s="58">
        <f t="shared" si="2"/>
        <v>0</v>
      </c>
      <c r="I37" s="43" t="s">
        <v>227</v>
      </c>
      <c r="J37" s="271">
        <f t="shared" si="3"/>
        <v>0</v>
      </c>
      <c r="K37" s="272"/>
      <c r="L37" s="272"/>
      <c r="M37" s="272"/>
      <c r="N37" s="230">
        <f t="shared" si="4"/>
        <v>0</v>
      </c>
      <c r="O37" s="231"/>
      <c r="P37" s="47" t="s">
        <v>220</v>
      </c>
      <c r="Q37" s="54">
        <f t="shared" si="5"/>
        <v>0</v>
      </c>
      <c r="R37" s="237" t="s">
        <v>227</v>
      </c>
      <c r="S37" s="238"/>
      <c r="T37" s="271">
        <f t="shared" si="6"/>
        <v>0</v>
      </c>
      <c r="U37" s="272"/>
      <c r="V37" s="272"/>
      <c r="W37" s="234">
        <f t="shared" si="7"/>
        <v>0</v>
      </c>
      <c r="X37" s="235"/>
      <c r="Y37" s="236"/>
      <c r="Z37" s="1"/>
    </row>
    <row r="38" spans="1:26" ht="13.5" customHeight="1" x14ac:dyDescent="0.2">
      <c r="A38" s="205" t="s">
        <v>217</v>
      </c>
      <c r="B38" s="9">
        <f t="shared" ref="B38:B47" si="8">A14</f>
        <v>1</v>
      </c>
      <c r="C38" s="209">
        <v>3900</v>
      </c>
      <c r="D38" s="210"/>
      <c r="E38" s="210"/>
      <c r="F38" s="210"/>
      <c r="G38" s="49" t="s">
        <v>220</v>
      </c>
      <c r="H38" s="33"/>
      <c r="I38" s="41" t="s">
        <v>227</v>
      </c>
      <c r="J38" s="127">
        <f t="shared" si="3"/>
        <v>0</v>
      </c>
      <c r="K38" s="128"/>
      <c r="L38" s="128"/>
      <c r="M38" s="128"/>
      <c r="N38" s="219">
        <f t="shared" si="4"/>
        <v>4680</v>
      </c>
      <c r="O38" s="220"/>
      <c r="P38" s="45" t="s">
        <v>220</v>
      </c>
      <c r="Q38" s="23"/>
      <c r="R38" s="232" t="s">
        <v>227</v>
      </c>
      <c r="S38" s="233"/>
      <c r="T38" s="127">
        <f t="shared" si="6"/>
        <v>0</v>
      </c>
      <c r="U38" s="128"/>
      <c r="V38" s="128"/>
      <c r="W38" s="224">
        <f t="shared" si="7"/>
        <v>0</v>
      </c>
      <c r="X38" s="225"/>
      <c r="Y38" s="226"/>
      <c r="Z38" s="1"/>
    </row>
    <row r="39" spans="1:26" ht="13.5" customHeight="1" x14ac:dyDescent="0.2">
      <c r="A39" s="206"/>
      <c r="B39" s="21">
        <f t="shared" si="8"/>
        <v>2</v>
      </c>
      <c r="C39" s="139">
        <v>3900</v>
      </c>
      <c r="D39" s="140"/>
      <c r="E39" s="140"/>
      <c r="F39" s="140"/>
      <c r="G39" s="50" t="s">
        <v>220</v>
      </c>
      <c r="H39" s="34"/>
      <c r="I39" s="42" t="s">
        <v>227</v>
      </c>
      <c r="J39" s="153">
        <f t="shared" si="3"/>
        <v>0</v>
      </c>
      <c r="K39" s="154"/>
      <c r="L39" s="154"/>
      <c r="M39" s="154"/>
      <c r="N39" s="200">
        <f t="shared" si="4"/>
        <v>4680</v>
      </c>
      <c r="O39" s="201"/>
      <c r="P39" s="46" t="s">
        <v>220</v>
      </c>
      <c r="Q39" s="24"/>
      <c r="R39" s="131" t="s">
        <v>227</v>
      </c>
      <c r="S39" s="132"/>
      <c r="T39" s="153">
        <f t="shared" si="6"/>
        <v>0</v>
      </c>
      <c r="U39" s="154"/>
      <c r="V39" s="154"/>
      <c r="W39" s="227">
        <f t="shared" si="7"/>
        <v>0</v>
      </c>
      <c r="X39" s="228"/>
      <c r="Y39" s="229"/>
      <c r="Z39" s="1"/>
    </row>
    <row r="40" spans="1:26" ht="13.5" customHeight="1" x14ac:dyDescent="0.2">
      <c r="A40" s="206"/>
      <c r="B40" s="21">
        <f t="shared" si="8"/>
        <v>3</v>
      </c>
      <c r="C40" s="139">
        <v>3900</v>
      </c>
      <c r="D40" s="140"/>
      <c r="E40" s="140"/>
      <c r="F40" s="140"/>
      <c r="G40" s="50" t="s">
        <v>220</v>
      </c>
      <c r="H40" s="34"/>
      <c r="I40" s="42" t="s">
        <v>227</v>
      </c>
      <c r="J40" s="153">
        <f t="shared" si="3"/>
        <v>0</v>
      </c>
      <c r="K40" s="154"/>
      <c r="L40" s="154"/>
      <c r="M40" s="154"/>
      <c r="N40" s="200">
        <f t="shared" si="4"/>
        <v>4680</v>
      </c>
      <c r="O40" s="201"/>
      <c r="P40" s="46" t="s">
        <v>220</v>
      </c>
      <c r="Q40" s="24"/>
      <c r="R40" s="131" t="s">
        <v>227</v>
      </c>
      <c r="S40" s="132"/>
      <c r="T40" s="153">
        <f t="shared" si="6"/>
        <v>0</v>
      </c>
      <c r="U40" s="154"/>
      <c r="V40" s="154"/>
      <c r="W40" s="227">
        <f t="shared" si="7"/>
        <v>0</v>
      </c>
      <c r="X40" s="228"/>
      <c r="Y40" s="229"/>
      <c r="Z40" s="1"/>
    </row>
    <row r="41" spans="1:26" ht="13.5" customHeight="1" x14ac:dyDescent="0.2">
      <c r="A41" s="206"/>
      <c r="B41" s="21">
        <f t="shared" si="8"/>
        <v>4</v>
      </c>
      <c r="C41" s="139">
        <v>3900</v>
      </c>
      <c r="D41" s="140"/>
      <c r="E41" s="140"/>
      <c r="F41" s="140"/>
      <c r="G41" s="50" t="s">
        <v>220</v>
      </c>
      <c r="H41" s="34"/>
      <c r="I41" s="42" t="s">
        <v>227</v>
      </c>
      <c r="J41" s="153">
        <f t="shared" si="3"/>
        <v>0</v>
      </c>
      <c r="K41" s="154"/>
      <c r="L41" s="154"/>
      <c r="M41" s="154"/>
      <c r="N41" s="200">
        <f t="shared" si="4"/>
        <v>4680</v>
      </c>
      <c r="O41" s="201"/>
      <c r="P41" s="46" t="s">
        <v>220</v>
      </c>
      <c r="Q41" s="24"/>
      <c r="R41" s="131" t="s">
        <v>227</v>
      </c>
      <c r="S41" s="132"/>
      <c r="T41" s="153">
        <f t="shared" si="6"/>
        <v>0</v>
      </c>
      <c r="U41" s="154"/>
      <c r="V41" s="154"/>
      <c r="W41" s="227">
        <f t="shared" si="7"/>
        <v>0</v>
      </c>
      <c r="X41" s="228"/>
      <c r="Y41" s="229"/>
      <c r="Z41" s="1"/>
    </row>
    <row r="42" spans="1:26" ht="13.5" customHeight="1" x14ac:dyDescent="0.2">
      <c r="A42" s="206"/>
      <c r="B42" s="21">
        <f t="shared" si="8"/>
        <v>5</v>
      </c>
      <c r="C42" s="139">
        <v>3900</v>
      </c>
      <c r="D42" s="140"/>
      <c r="E42" s="140"/>
      <c r="F42" s="140"/>
      <c r="G42" s="50" t="s">
        <v>220</v>
      </c>
      <c r="H42" s="34"/>
      <c r="I42" s="42" t="s">
        <v>227</v>
      </c>
      <c r="J42" s="153">
        <f t="shared" si="3"/>
        <v>0</v>
      </c>
      <c r="K42" s="154"/>
      <c r="L42" s="154"/>
      <c r="M42" s="154"/>
      <c r="N42" s="200">
        <f t="shared" si="4"/>
        <v>4680</v>
      </c>
      <c r="O42" s="201"/>
      <c r="P42" s="46" t="s">
        <v>220</v>
      </c>
      <c r="Q42" s="24"/>
      <c r="R42" s="131" t="s">
        <v>227</v>
      </c>
      <c r="S42" s="132"/>
      <c r="T42" s="153">
        <f t="shared" si="6"/>
        <v>0</v>
      </c>
      <c r="U42" s="154"/>
      <c r="V42" s="154"/>
      <c r="W42" s="227">
        <f t="shared" si="7"/>
        <v>0</v>
      </c>
      <c r="X42" s="228"/>
      <c r="Y42" s="229"/>
      <c r="Z42" s="1"/>
    </row>
    <row r="43" spans="1:26" ht="13.5" customHeight="1" x14ac:dyDescent="0.2">
      <c r="A43" s="206"/>
      <c r="B43" s="21">
        <f t="shared" si="8"/>
        <v>6</v>
      </c>
      <c r="C43" s="139">
        <v>3900</v>
      </c>
      <c r="D43" s="140"/>
      <c r="E43" s="140"/>
      <c r="F43" s="140"/>
      <c r="G43" s="50" t="s">
        <v>220</v>
      </c>
      <c r="H43" s="34"/>
      <c r="I43" s="42" t="s">
        <v>227</v>
      </c>
      <c r="J43" s="153">
        <f t="shared" si="3"/>
        <v>0</v>
      </c>
      <c r="K43" s="154"/>
      <c r="L43" s="154"/>
      <c r="M43" s="154"/>
      <c r="N43" s="200">
        <f t="shared" si="4"/>
        <v>4680</v>
      </c>
      <c r="O43" s="201"/>
      <c r="P43" s="46" t="s">
        <v>220</v>
      </c>
      <c r="Q43" s="24"/>
      <c r="R43" s="131" t="s">
        <v>227</v>
      </c>
      <c r="S43" s="132"/>
      <c r="T43" s="153">
        <f t="shared" si="6"/>
        <v>0</v>
      </c>
      <c r="U43" s="154"/>
      <c r="V43" s="154"/>
      <c r="W43" s="227">
        <f t="shared" si="7"/>
        <v>0</v>
      </c>
      <c r="X43" s="228"/>
      <c r="Y43" s="229"/>
      <c r="Z43" s="1"/>
    </row>
    <row r="44" spans="1:26" ht="13.5" customHeight="1" x14ac:dyDescent="0.2">
      <c r="A44" s="206"/>
      <c r="B44" s="21">
        <f t="shared" si="8"/>
        <v>7</v>
      </c>
      <c r="C44" s="139">
        <v>3900</v>
      </c>
      <c r="D44" s="140"/>
      <c r="E44" s="140"/>
      <c r="F44" s="140"/>
      <c r="G44" s="50" t="s">
        <v>220</v>
      </c>
      <c r="H44" s="34"/>
      <c r="I44" s="42" t="s">
        <v>227</v>
      </c>
      <c r="J44" s="153">
        <f t="shared" si="3"/>
        <v>0</v>
      </c>
      <c r="K44" s="154"/>
      <c r="L44" s="154"/>
      <c r="M44" s="154"/>
      <c r="N44" s="200">
        <f t="shared" si="4"/>
        <v>4680</v>
      </c>
      <c r="O44" s="201"/>
      <c r="P44" s="46" t="s">
        <v>220</v>
      </c>
      <c r="Q44" s="24"/>
      <c r="R44" s="131" t="s">
        <v>227</v>
      </c>
      <c r="S44" s="132"/>
      <c r="T44" s="153">
        <f t="shared" si="6"/>
        <v>0</v>
      </c>
      <c r="U44" s="154"/>
      <c r="V44" s="154"/>
      <c r="W44" s="227">
        <f t="shared" si="7"/>
        <v>0</v>
      </c>
      <c r="X44" s="228"/>
      <c r="Y44" s="229"/>
      <c r="Z44" s="1"/>
    </row>
    <row r="45" spans="1:26" ht="13.5" customHeight="1" x14ac:dyDescent="0.2">
      <c r="A45" s="207"/>
      <c r="B45" s="10">
        <f t="shared" si="8"/>
        <v>8</v>
      </c>
      <c r="C45" s="139">
        <v>3900</v>
      </c>
      <c r="D45" s="140"/>
      <c r="E45" s="140"/>
      <c r="F45" s="140"/>
      <c r="G45" s="50" t="s">
        <v>220</v>
      </c>
      <c r="H45" s="34"/>
      <c r="I45" s="42" t="s">
        <v>227</v>
      </c>
      <c r="J45" s="153">
        <f t="shared" si="3"/>
        <v>0</v>
      </c>
      <c r="K45" s="154"/>
      <c r="L45" s="154"/>
      <c r="M45" s="154"/>
      <c r="N45" s="200">
        <f t="shared" si="4"/>
        <v>4680</v>
      </c>
      <c r="O45" s="201"/>
      <c r="P45" s="46" t="s">
        <v>220</v>
      </c>
      <c r="Q45" s="24"/>
      <c r="R45" s="131" t="s">
        <v>227</v>
      </c>
      <c r="S45" s="132"/>
      <c r="T45" s="153">
        <f t="shared" si="6"/>
        <v>0</v>
      </c>
      <c r="U45" s="154"/>
      <c r="V45" s="154"/>
      <c r="W45" s="227">
        <f t="shared" si="7"/>
        <v>0</v>
      </c>
      <c r="X45" s="228"/>
      <c r="Y45" s="229"/>
      <c r="Z45" s="1"/>
    </row>
    <row r="46" spans="1:26" ht="13.5" customHeight="1" x14ac:dyDescent="0.2">
      <c r="A46" s="207"/>
      <c r="B46" s="10">
        <f t="shared" si="8"/>
        <v>9</v>
      </c>
      <c r="C46" s="139">
        <v>3900</v>
      </c>
      <c r="D46" s="140"/>
      <c r="E46" s="140"/>
      <c r="F46" s="140"/>
      <c r="G46" s="50" t="s">
        <v>220</v>
      </c>
      <c r="H46" s="35"/>
      <c r="I46" s="42" t="s">
        <v>227</v>
      </c>
      <c r="J46" s="153">
        <f t="shared" si="3"/>
        <v>0</v>
      </c>
      <c r="K46" s="154"/>
      <c r="L46" s="154"/>
      <c r="M46" s="154"/>
      <c r="N46" s="200">
        <f t="shared" si="4"/>
        <v>4680</v>
      </c>
      <c r="O46" s="201"/>
      <c r="P46" s="46" t="s">
        <v>220</v>
      </c>
      <c r="Q46" s="24"/>
      <c r="R46" s="131" t="s">
        <v>227</v>
      </c>
      <c r="S46" s="132"/>
      <c r="T46" s="153">
        <f t="shared" si="6"/>
        <v>0</v>
      </c>
      <c r="U46" s="154"/>
      <c r="V46" s="154"/>
      <c r="W46" s="227">
        <f t="shared" si="7"/>
        <v>0</v>
      </c>
      <c r="X46" s="228"/>
      <c r="Y46" s="229"/>
      <c r="Z46" s="1"/>
    </row>
    <row r="47" spans="1:26" ht="13.5" customHeight="1" x14ac:dyDescent="0.2">
      <c r="A47" s="208"/>
      <c r="B47" s="11">
        <f t="shared" si="8"/>
        <v>10</v>
      </c>
      <c r="C47" s="211">
        <v>3900</v>
      </c>
      <c r="D47" s="212"/>
      <c r="E47" s="212"/>
      <c r="F47" s="212"/>
      <c r="G47" s="51" t="s">
        <v>220</v>
      </c>
      <c r="H47" s="36"/>
      <c r="I47" s="44" t="s">
        <v>227</v>
      </c>
      <c r="J47" s="213">
        <f t="shared" si="3"/>
        <v>0</v>
      </c>
      <c r="K47" s="214"/>
      <c r="L47" s="214"/>
      <c r="M47" s="214"/>
      <c r="N47" s="215">
        <f t="shared" si="4"/>
        <v>4680</v>
      </c>
      <c r="O47" s="216"/>
      <c r="P47" s="48" t="s">
        <v>220</v>
      </c>
      <c r="Q47" s="65"/>
      <c r="R47" s="239" t="s">
        <v>227</v>
      </c>
      <c r="S47" s="240"/>
      <c r="T47" s="213">
        <f t="shared" si="6"/>
        <v>0</v>
      </c>
      <c r="U47" s="214"/>
      <c r="V47" s="214"/>
      <c r="W47" s="234">
        <f t="shared" si="7"/>
        <v>0</v>
      </c>
      <c r="X47" s="235"/>
      <c r="Y47" s="236"/>
      <c r="Z47" s="1"/>
    </row>
    <row r="48" spans="1:26" ht="18" customHeight="1" x14ac:dyDescent="0.2">
      <c r="A48" s="178" t="s">
        <v>209</v>
      </c>
      <c r="B48" s="179"/>
      <c r="C48" s="171">
        <f>SUM(使用料)</f>
        <v>0</v>
      </c>
      <c r="D48" s="171"/>
      <c r="E48" s="171"/>
      <c r="F48" s="171"/>
      <c r="G48" s="171"/>
      <c r="H48" s="172" t="s">
        <v>210</v>
      </c>
      <c r="I48" s="173"/>
      <c r="J48" s="174">
        <f>SUM(手数料)</f>
        <v>0</v>
      </c>
      <c r="K48" s="174"/>
      <c r="L48" s="174"/>
      <c r="M48" s="174"/>
      <c r="N48" s="175"/>
      <c r="O48" s="176" t="s">
        <v>211</v>
      </c>
      <c r="P48" s="177"/>
      <c r="Q48" s="184">
        <v>0</v>
      </c>
      <c r="R48" s="184"/>
      <c r="S48" s="184"/>
      <c r="T48" s="185" t="s">
        <v>212</v>
      </c>
      <c r="U48" s="186"/>
      <c r="V48" s="187">
        <f>C48+J48+Q48</f>
        <v>0</v>
      </c>
      <c r="W48" s="188"/>
      <c r="X48" s="188"/>
      <c r="Y48" s="189"/>
      <c r="Z48" s="1"/>
    </row>
    <row r="49" spans="1:26" ht="8.8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9.5" customHeight="1" x14ac:dyDescent="0.2">
      <c r="A50" s="181" t="s">
        <v>213</v>
      </c>
      <c r="B50" s="163" t="s">
        <v>206</v>
      </c>
      <c r="C50" s="163"/>
      <c r="D50" s="163" t="s">
        <v>207</v>
      </c>
      <c r="E50" s="163"/>
      <c r="F50" s="163"/>
      <c r="G50" s="163"/>
      <c r="H50" s="163" t="s">
        <v>228</v>
      </c>
      <c r="I50" s="163"/>
      <c r="J50" s="163"/>
      <c r="K50" s="163" t="s">
        <v>230</v>
      </c>
      <c r="L50" s="163"/>
      <c r="M50" s="163"/>
      <c r="N50" s="163" t="s">
        <v>229</v>
      </c>
      <c r="O50" s="163"/>
      <c r="P50" s="96" t="s">
        <v>208</v>
      </c>
      <c r="Q50" s="97"/>
      <c r="R50" s="190"/>
      <c r="S50" s="164" t="s">
        <v>214</v>
      </c>
      <c r="T50" s="164"/>
      <c r="U50" s="164"/>
      <c r="V50" s="165"/>
      <c r="W50" s="166"/>
      <c r="X50" s="156" t="s">
        <v>299</v>
      </c>
      <c r="Y50" s="157"/>
      <c r="Z50" s="1"/>
    </row>
    <row r="51" spans="1:26" ht="26.25" customHeight="1" x14ac:dyDescent="0.2">
      <c r="A51" s="182"/>
      <c r="B51" s="162"/>
      <c r="C51" s="162"/>
      <c r="D51" s="180"/>
      <c r="E51" s="180"/>
      <c r="F51" s="180"/>
      <c r="G51" s="180"/>
      <c r="H51" s="180"/>
      <c r="I51" s="180"/>
      <c r="J51" s="180"/>
      <c r="K51" s="180"/>
      <c r="L51" s="180"/>
      <c r="M51" s="180"/>
      <c r="N51" s="180"/>
      <c r="O51" s="180"/>
      <c r="P51" s="191"/>
      <c r="Q51" s="192"/>
      <c r="R51" s="193"/>
      <c r="S51" s="167">
        <v>0</v>
      </c>
      <c r="T51" s="167"/>
      <c r="U51" s="167"/>
      <c r="V51" s="168"/>
      <c r="W51" s="166"/>
      <c r="X51" s="158"/>
      <c r="Y51" s="159"/>
      <c r="Z51" s="1"/>
    </row>
    <row r="52" spans="1:26" ht="26.25" customHeight="1" x14ac:dyDescent="0.2">
      <c r="A52" s="183"/>
      <c r="B52" s="162"/>
      <c r="C52" s="162"/>
      <c r="D52" s="180"/>
      <c r="E52" s="180"/>
      <c r="F52" s="180"/>
      <c r="G52" s="180"/>
      <c r="H52" s="180"/>
      <c r="I52" s="180"/>
      <c r="J52" s="180"/>
      <c r="K52" s="180"/>
      <c r="L52" s="180"/>
      <c r="M52" s="180"/>
      <c r="N52" s="180"/>
      <c r="O52" s="180"/>
      <c r="P52" s="194"/>
      <c r="Q52" s="195"/>
      <c r="R52" s="196"/>
      <c r="S52" s="169">
        <v>0</v>
      </c>
      <c r="T52" s="169"/>
      <c r="U52" s="169"/>
      <c r="V52" s="170"/>
      <c r="W52" s="1"/>
      <c r="X52" s="160"/>
      <c r="Y52" s="161"/>
    </row>
    <row r="67" ht="12" customHeight="1" x14ac:dyDescent="0.2"/>
    <row r="76" ht="12" customHeight="1" x14ac:dyDescent="0.2"/>
  </sheetData>
  <sheetProtection algorithmName="SHA-512" hashValue="GqYimHQyVaYcGSMsn41dKlvG8yDlqjYz3gYqsiXdvhkZXyWWeFiv0FwZsLL+6dauZTs9ZIEN8Y1pAJdMWtryqA==" saltValue="JmvHj4zDp9o7Ua+005lCHw==" spinCount="100000" sheet="1" objects="1" scenarios="1"/>
  <mergeCells count="233">
    <mergeCell ref="U13:Y16"/>
    <mergeCell ref="V17:Y17"/>
    <mergeCell ref="V18:Y18"/>
    <mergeCell ref="V19:Y19"/>
    <mergeCell ref="U17:U19"/>
    <mergeCell ref="U20:U24"/>
    <mergeCell ref="V20:Y24"/>
    <mergeCell ref="E7:K7"/>
    <mergeCell ref="L7:X7"/>
    <mergeCell ref="E8:K8"/>
    <mergeCell ref="L8:X8"/>
    <mergeCell ref="E11:Q11"/>
    <mergeCell ref="R11:Y11"/>
    <mergeCell ref="B13:I13"/>
    <mergeCell ref="J13:K13"/>
    <mergeCell ref="L13:N13"/>
    <mergeCell ref="P13:Q13"/>
    <mergeCell ref="R13:T13"/>
    <mergeCell ref="B14:I14"/>
    <mergeCell ref="J14:K14"/>
    <mergeCell ref="L14:N14"/>
    <mergeCell ref="P14:Q14"/>
    <mergeCell ref="R14:T14"/>
    <mergeCell ref="B15:I15"/>
    <mergeCell ref="A2:Y2"/>
    <mergeCell ref="V3:Y3"/>
    <mergeCell ref="E5:K5"/>
    <mergeCell ref="L5:X5"/>
    <mergeCell ref="E6:K6"/>
    <mergeCell ref="L6:X6"/>
    <mergeCell ref="A12:D12"/>
    <mergeCell ref="E12:P12"/>
    <mergeCell ref="R12:Y12"/>
    <mergeCell ref="A11:D11"/>
    <mergeCell ref="J15:K15"/>
    <mergeCell ref="L15:N15"/>
    <mergeCell ref="P15:Q15"/>
    <mergeCell ref="R15:T15"/>
    <mergeCell ref="B16:I16"/>
    <mergeCell ref="J16:K16"/>
    <mergeCell ref="L16:N16"/>
    <mergeCell ref="P16:Q16"/>
    <mergeCell ref="R16:T16"/>
    <mergeCell ref="B17:I17"/>
    <mergeCell ref="J17:K17"/>
    <mergeCell ref="L17:N17"/>
    <mergeCell ref="P17:Q17"/>
    <mergeCell ref="R17:T17"/>
    <mergeCell ref="B18:I18"/>
    <mergeCell ref="J18:K18"/>
    <mergeCell ref="L18:N18"/>
    <mergeCell ref="P18:Q18"/>
    <mergeCell ref="R18:T18"/>
    <mergeCell ref="B19:I19"/>
    <mergeCell ref="J19:K19"/>
    <mergeCell ref="L19:N19"/>
    <mergeCell ref="P19:Q19"/>
    <mergeCell ref="R19:T19"/>
    <mergeCell ref="B20:I20"/>
    <mergeCell ref="J20:K20"/>
    <mergeCell ref="L20:N20"/>
    <mergeCell ref="P20:Q20"/>
    <mergeCell ref="R20:T20"/>
    <mergeCell ref="B21:I21"/>
    <mergeCell ref="J21:K21"/>
    <mergeCell ref="L21:N21"/>
    <mergeCell ref="P21:Q21"/>
    <mergeCell ref="R21:T21"/>
    <mergeCell ref="A25:I25"/>
    <mergeCell ref="C27:I27"/>
    <mergeCell ref="J27:M27"/>
    <mergeCell ref="N27:S27"/>
    <mergeCell ref="T27:V27"/>
    <mergeCell ref="B24:T24"/>
    <mergeCell ref="W27:Y27"/>
    <mergeCell ref="B22:I22"/>
    <mergeCell ref="J22:K22"/>
    <mergeCell ref="L22:N22"/>
    <mergeCell ref="P22:Q22"/>
    <mergeCell ref="R22:T22"/>
    <mergeCell ref="B23:I23"/>
    <mergeCell ref="J23:K23"/>
    <mergeCell ref="L23:N23"/>
    <mergeCell ref="P23:Q23"/>
    <mergeCell ref="R23:T23"/>
    <mergeCell ref="A28:A37"/>
    <mergeCell ref="C28:F28"/>
    <mergeCell ref="J28:M28"/>
    <mergeCell ref="N28:O28"/>
    <mergeCell ref="R28:S28"/>
    <mergeCell ref="T28:V28"/>
    <mergeCell ref="C30:F30"/>
    <mergeCell ref="J30:M30"/>
    <mergeCell ref="N30:O30"/>
    <mergeCell ref="R30:S30"/>
    <mergeCell ref="T30:V30"/>
    <mergeCell ref="C33:F33"/>
    <mergeCell ref="J33:M33"/>
    <mergeCell ref="N33:O33"/>
    <mergeCell ref="R33:S33"/>
    <mergeCell ref="T33:V33"/>
    <mergeCell ref="C37:F37"/>
    <mergeCell ref="J37:M37"/>
    <mergeCell ref="N37:O37"/>
    <mergeCell ref="R37:S37"/>
    <mergeCell ref="T37:V37"/>
    <mergeCell ref="W30:Y30"/>
    <mergeCell ref="C31:F31"/>
    <mergeCell ref="J31:M31"/>
    <mergeCell ref="N31:O31"/>
    <mergeCell ref="R31:S31"/>
    <mergeCell ref="T31:V31"/>
    <mergeCell ref="W31:Y31"/>
    <mergeCell ref="W28:Y28"/>
    <mergeCell ref="C29:F29"/>
    <mergeCell ref="J29:M29"/>
    <mergeCell ref="N29:O29"/>
    <mergeCell ref="R29:S29"/>
    <mergeCell ref="T29:V29"/>
    <mergeCell ref="W29:Y29"/>
    <mergeCell ref="W33:Y33"/>
    <mergeCell ref="C32:F32"/>
    <mergeCell ref="J32:M32"/>
    <mergeCell ref="N32:O32"/>
    <mergeCell ref="R32:S32"/>
    <mergeCell ref="T32:V32"/>
    <mergeCell ref="W32:Y32"/>
    <mergeCell ref="C35:F35"/>
    <mergeCell ref="J35:M35"/>
    <mergeCell ref="N35:O35"/>
    <mergeCell ref="R35:S35"/>
    <mergeCell ref="T35:V35"/>
    <mergeCell ref="W35:Y35"/>
    <mergeCell ref="C34:F34"/>
    <mergeCell ref="J34:M34"/>
    <mergeCell ref="N34:O34"/>
    <mergeCell ref="R34:S34"/>
    <mergeCell ref="T34:V34"/>
    <mergeCell ref="W34:Y34"/>
    <mergeCell ref="A38:A47"/>
    <mergeCell ref="C38:F38"/>
    <mergeCell ref="J38:M38"/>
    <mergeCell ref="N38:O38"/>
    <mergeCell ref="R38:S38"/>
    <mergeCell ref="T38:V38"/>
    <mergeCell ref="C40:F40"/>
    <mergeCell ref="J40:M40"/>
    <mergeCell ref="N40:O40"/>
    <mergeCell ref="R40:S40"/>
    <mergeCell ref="T40:V40"/>
    <mergeCell ref="C41:F41"/>
    <mergeCell ref="J41:M41"/>
    <mergeCell ref="N41:O41"/>
    <mergeCell ref="R41:S41"/>
    <mergeCell ref="T41:V41"/>
    <mergeCell ref="T42:V42"/>
    <mergeCell ref="C45:F45"/>
    <mergeCell ref="J45:M45"/>
    <mergeCell ref="N45:O45"/>
    <mergeCell ref="R45:S45"/>
    <mergeCell ref="T45:V45"/>
    <mergeCell ref="C47:F47"/>
    <mergeCell ref="C46:F46"/>
    <mergeCell ref="T44:V44"/>
    <mergeCell ref="W42:Y42"/>
    <mergeCell ref="W37:Y37"/>
    <mergeCell ref="C36:F36"/>
    <mergeCell ref="J36:M36"/>
    <mergeCell ref="N36:O36"/>
    <mergeCell ref="R36:S36"/>
    <mergeCell ref="T36:V36"/>
    <mergeCell ref="W36:Y36"/>
    <mergeCell ref="W40:Y40"/>
    <mergeCell ref="W41:Y41"/>
    <mergeCell ref="W38:Y38"/>
    <mergeCell ref="C39:F39"/>
    <mergeCell ref="J39:M39"/>
    <mergeCell ref="N39:O39"/>
    <mergeCell ref="R39:S39"/>
    <mergeCell ref="T39:V39"/>
    <mergeCell ref="W39:Y39"/>
    <mergeCell ref="C43:F43"/>
    <mergeCell ref="J43:M43"/>
    <mergeCell ref="N43:O43"/>
    <mergeCell ref="R43:S43"/>
    <mergeCell ref="T43:V43"/>
    <mergeCell ref="W43:Y43"/>
    <mergeCell ref="C42:F42"/>
    <mergeCell ref="J42:M42"/>
    <mergeCell ref="N42:O42"/>
    <mergeCell ref="R42:S42"/>
    <mergeCell ref="H50:J50"/>
    <mergeCell ref="T48:U48"/>
    <mergeCell ref="T46:V46"/>
    <mergeCell ref="W46:Y46"/>
    <mergeCell ref="W44:Y44"/>
    <mergeCell ref="J47:M47"/>
    <mergeCell ref="N47:O47"/>
    <mergeCell ref="R47:S47"/>
    <mergeCell ref="T47:V47"/>
    <mergeCell ref="W47:Y47"/>
    <mergeCell ref="J46:M46"/>
    <mergeCell ref="N46:O46"/>
    <mergeCell ref="R46:S46"/>
    <mergeCell ref="W45:Y45"/>
    <mergeCell ref="C44:F44"/>
    <mergeCell ref="J44:M44"/>
    <mergeCell ref="N44:O44"/>
    <mergeCell ref="R44:S44"/>
    <mergeCell ref="A50:A52"/>
    <mergeCell ref="B50:C50"/>
    <mergeCell ref="D50:G50"/>
    <mergeCell ref="P50:R50"/>
    <mergeCell ref="S50:V50"/>
    <mergeCell ref="W50:W51"/>
    <mergeCell ref="A48:B48"/>
    <mergeCell ref="C48:G48"/>
    <mergeCell ref="H48:I48"/>
    <mergeCell ref="J48:N48"/>
    <mergeCell ref="O48:P48"/>
    <mergeCell ref="Q48:S48"/>
    <mergeCell ref="H51:J52"/>
    <mergeCell ref="K50:M50"/>
    <mergeCell ref="K51:M52"/>
    <mergeCell ref="N50:O50"/>
    <mergeCell ref="N51:O52"/>
    <mergeCell ref="B51:C52"/>
    <mergeCell ref="D51:G52"/>
    <mergeCell ref="P51:R52"/>
    <mergeCell ref="S51:V51"/>
    <mergeCell ref="S52:V52"/>
    <mergeCell ref="V48:Y48"/>
    <mergeCell ref="X50:Y52"/>
  </mergeCells>
  <phoneticPr fontId="7"/>
  <conditionalFormatting sqref="C28:F37">
    <cfRule type="expression" dxfId="9" priority="33">
      <formula>H28=0</formula>
    </cfRule>
  </conditionalFormatting>
  <conditionalFormatting sqref="C38:F47">
    <cfRule type="expression" dxfId="8" priority="32">
      <formula>L14&lt;&gt;"有"</formula>
    </cfRule>
  </conditionalFormatting>
  <conditionalFormatting sqref="H28:H47">
    <cfRule type="expression" dxfId="7" priority="36">
      <formula>H28=0</formula>
    </cfRule>
  </conditionalFormatting>
  <conditionalFormatting sqref="J28:M47">
    <cfRule type="expression" dxfId="6" priority="35">
      <formula>J28=0</formula>
    </cfRule>
  </conditionalFormatting>
  <conditionalFormatting sqref="N28:O37">
    <cfRule type="expression" dxfId="5" priority="41">
      <formula>$Q28=0</formula>
    </cfRule>
  </conditionalFormatting>
  <conditionalFormatting sqref="N38:O47">
    <cfRule type="expression" dxfId="4" priority="31">
      <formula>OR(L14&lt;&gt;"有",Q28=0)</formula>
    </cfRule>
  </conditionalFormatting>
  <conditionalFormatting sqref="P14:Q23">
    <cfRule type="expression" dxfId="3" priority="42" stopIfTrue="1">
      <formula>$R14=""</formula>
    </cfRule>
    <cfRule type="expression" dxfId="2" priority="43" stopIfTrue="1">
      <formula>$J14&lt;DATE(YEAR(P14),MONTH(P14),DAY(P14))</formula>
    </cfRule>
  </conditionalFormatting>
  <conditionalFormatting sqref="Q28:Q37">
    <cfRule type="expression" dxfId="1" priority="39">
      <formula>Q28=0</formula>
    </cfRule>
  </conditionalFormatting>
  <conditionalFormatting sqref="T28:Y47">
    <cfRule type="expression" dxfId="0" priority="34">
      <formula>T28=0</formula>
    </cfRule>
  </conditionalFormatting>
  <dataValidations count="15">
    <dataValidation type="whole" allowBlank="1" showInputMessage="1" showErrorMessage="1" sqref="G45:G46" xr:uid="{00000000-0002-0000-0100-000000000000}">
      <formula1>1</formula1>
      <formula2>G29</formula2>
    </dataValidation>
    <dataValidation type="whole" allowBlank="1" showInputMessage="1" showErrorMessage="1" sqref="G39:G44" xr:uid="{00000000-0002-0000-0100-000001000000}">
      <formula1>1</formula1>
      <formula2>G25</formula2>
    </dataValidation>
    <dataValidation type="whole" allowBlank="1" showInputMessage="1" showErrorMessage="1" error="時間内の使用時間以下である必要があります(時間内使用時間が0の場合は入力できません)" sqref="H38:H47" xr:uid="{00000000-0002-0000-0100-000002000000}">
      <formula1>1</formula1>
      <formula2>H28</formula2>
    </dataValidation>
    <dataValidation type="whole" allowBlank="1" showInputMessage="1" showErrorMessage="1" error="時間外の使用時間以下である必要があります(時間外使用時間が0の場合は入力できません)" sqref="Q38:Q47" xr:uid="{00000000-0002-0000-0100-000003000000}">
      <formula1>0</formula1>
      <formula2>Q28</formula2>
    </dataValidation>
    <dataValidation type="whole" imeMode="disabled" allowBlank="1" showInputMessage="1" showErrorMessage="1" sqref="L5:X5" xr:uid="{00000000-0002-0000-0100-000004000000}">
      <formula1>0</formula1>
      <formula2>9999999</formula2>
    </dataValidation>
    <dataValidation type="whole" imeMode="disabled" allowBlank="1" showInputMessage="1" showErrorMessage="1" sqref="R14:T23" xr:uid="{00000000-0002-0000-0100-000005000000}">
      <formula1>1</formula1>
      <formula2>8784</formula2>
    </dataValidation>
    <dataValidation imeMode="on" allowBlank="1" showInputMessage="1" showErrorMessage="1" sqref="R12:Y12 B24 L6:X7 E11:Y11 E12:P12" xr:uid="{00000000-0002-0000-0100-000006000000}"/>
    <dataValidation imeMode="disabled" allowBlank="1" showInputMessage="1" showErrorMessage="1" sqref="L8:X8" xr:uid="{00000000-0002-0000-0100-000007000000}"/>
    <dataValidation imeMode="disabled" operator="greaterThanOrEqual" allowBlank="1" showInputMessage="1" showErrorMessage="1" sqref="V3:X3" xr:uid="{00000000-0002-0000-0100-000008000000}"/>
    <dataValidation type="custom" imeMode="disabled" allowBlank="1" showInputMessage="1" showErrorMessage="1" sqref="O14:O23" xr:uid="{00000000-0002-0000-0100-000009000000}">
      <formula1>AND(SECOND(O14)=0,MINUTE(O14)=0)</formula1>
    </dataValidation>
    <dataValidation type="date" operator="greaterThanOrEqual" allowBlank="1" showInputMessage="1" showErrorMessage="1" sqref="J14:K23" xr:uid="{00000000-0002-0000-0100-00000A000000}">
      <formula1>DATE(2025,10,1)</formula1>
    </dataValidation>
    <dataValidation type="list" imeMode="disabled" allowBlank="1" showInputMessage="1" showErrorMessage="1" sqref="L14:N23" xr:uid="{00000000-0002-0000-0100-00000B000000}">
      <formula1>"有,無"</formula1>
    </dataValidation>
    <dataValidation type="whole" allowBlank="1" showInputMessage="1" showErrorMessage="1" sqref="G47 G38" xr:uid="{00000000-0002-0000-0100-00000C000000}">
      <formula1>1</formula1>
      <formula2>G28</formula2>
    </dataValidation>
    <dataValidation type="whole" imeMode="disabled" operator="greaterThanOrEqual" allowBlank="1" showInputMessage="1" showErrorMessage="1" sqref="Q12" xr:uid="{00000000-0002-0000-0100-00000D000000}">
      <formula1>1</formula1>
    </dataValidation>
    <dataValidation type="list" allowBlank="1" showInputMessage="1" showErrorMessage="1" sqref="B14:I23" xr:uid="{113D1E84-FBB0-469C-BF0E-91CA9CEC548E}">
      <formula1>機器一覧</formula1>
    </dataValidation>
  </dataValidations>
  <printOptions horizontalCentered="1"/>
  <pageMargins left="0.62992125984251968" right="0.43307086614173229" top="0.74803149606299213" bottom="0.55118110236220474" header="0.51181102362204722" footer="0.31496062992125984"/>
  <pageSetup paperSize="9" scale="88" fitToHeight="0" orientation="portrait" r:id="rId1"/>
  <headerFooter>
    <oddHeader>&amp;L&amp;"BIZ UDP明朝 Medium,標準"要綱様式第1号(要綱第13関係)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1</xdr:col>
                    <xdr:colOff>28575</xdr:colOff>
                    <xdr:row>23</xdr:row>
                    <xdr:rowOff>28575</xdr:rowOff>
                  </from>
                  <to>
                    <xdr:col>1</xdr:col>
                    <xdr:colOff>219075</xdr:colOff>
                    <xdr:row>23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243"/>
  <sheetViews>
    <sheetView zoomScale="130" zoomScaleNormal="130" workbookViewId="0"/>
  </sheetViews>
  <sheetFormatPr defaultColWidth="11.83203125" defaultRowHeight="13.5" x14ac:dyDescent="0.15"/>
  <cols>
    <col min="1" max="1" width="55.83203125" style="70" bestFit="1" customWidth="1"/>
    <col min="2" max="2" width="10.83203125" style="80" bestFit="1" customWidth="1"/>
    <col min="3" max="3" width="33.83203125" style="70" bestFit="1" customWidth="1"/>
    <col min="4" max="4" width="11.83203125" style="81" customWidth="1"/>
    <col min="5" max="16384" width="11.83203125" style="72"/>
  </cols>
  <sheetData>
    <row r="1" spans="1:4" x14ac:dyDescent="0.15">
      <c r="A1" s="70" t="s">
        <v>285</v>
      </c>
      <c r="B1" s="70" t="s">
        <v>286</v>
      </c>
      <c r="C1" s="70" t="s">
        <v>287</v>
      </c>
      <c r="D1" s="71" t="s">
        <v>288</v>
      </c>
    </row>
    <row r="2" spans="1:4" x14ac:dyDescent="0.15">
      <c r="A2" s="73" t="s">
        <v>310</v>
      </c>
      <c r="B2" s="74">
        <v>1060</v>
      </c>
      <c r="C2" s="73" t="s">
        <v>42</v>
      </c>
      <c r="D2" s="75">
        <v>3800</v>
      </c>
    </row>
    <row r="3" spans="1:4" x14ac:dyDescent="0.15">
      <c r="A3" s="73" t="s">
        <v>309</v>
      </c>
      <c r="B3" s="74">
        <v>4470</v>
      </c>
      <c r="C3" s="73" t="s">
        <v>11</v>
      </c>
      <c r="D3" s="75">
        <v>4600</v>
      </c>
    </row>
    <row r="4" spans="1:4" x14ac:dyDescent="0.15">
      <c r="A4" s="73" t="s">
        <v>307</v>
      </c>
      <c r="B4" s="74">
        <v>20224004</v>
      </c>
      <c r="C4" s="73" t="s">
        <v>42</v>
      </c>
      <c r="D4" s="75">
        <v>10500</v>
      </c>
    </row>
    <row r="5" spans="1:4" x14ac:dyDescent="0.15">
      <c r="A5" s="73" t="s">
        <v>308</v>
      </c>
      <c r="B5" s="74">
        <v>20224005</v>
      </c>
      <c r="C5" s="73" t="s">
        <v>11</v>
      </c>
      <c r="D5" s="75">
        <v>5500</v>
      </c>
    </row>
    <row r="6" spans="1:4" x14ac:dyDescent="0.15">
      <c r="A6" s="73" t="s">
        <v>311</v>
      </c>
      <c r="B6" s="74">
        <v>20233001</v>
      </c>
      <c r="C6" s="73" t="s">
        <v>20</v>
      </c>
      <c r="D6" s="75">
        <v>1500</v>
      </c>
    </row>
    <row r="7" spans="1:4" x14ac:dyDescent="0.15">
      <c r="A7" s="73" t="s">
        <v>312</v>
      </c>
      <c r="B7" s="74">
        <v>20233002</v>
      </c>
      <c r="C7" s="73" t="s">
        <v>20</v>
      </c>
      <c r="D7" s="75">
        <v>800</v>
      </c>
    </row>
    <row r="8" spans="1:4" x14ac:dyDescent="0.15">
      <c r="A8" s="73" t="s">
        <v>101</v>
      </c>
      <c r="B8" s="74">
        <v>3770</v>
      </c>
      <c r="C8" s="73" t="s">
        <v>20</v>
      </c>
      <c r="D8" s="75">
        <v>1800</v>
      </c>
    </row>
    <row r="9" spans="1:4" x14ac:dyDescent="0.15">
      <c r="A9" s="73" t="s">
        <v>102</v>
      </c>
      <c r="B9" s="74">
        <v>20237001</v>
      </c>
      <c r="C9" s="73" t="s">
        <v>6</v>
      </c>
      <c r="D9" s="75">
        <v>2000</v>
      </c>
    </row>
    <row r="10" spans="1:4" x14ac:dyDescent="0.15">
      <c r="A10" s="73" t="s">
        <v>272</v>
      </c>
      <c r="B10" s="74">
        <v>20244008</v>
      </c>
      <c r="C10" s="73" t="s">
        <v>11</v>
      </c>
      <c r="D10" s="75">
        <v>2000</v>
      </c>
    </row>
    <row r="11" spans="1:4" x14ac:dyDescent="0.15">
      <c r="A11" s="73" t="s">
        <v>271</v>
      </c>
      <c r="B11" s="74">
        <v>20247002</v>
      </c>
      <c r="C11" s="73" t="s">
        <v>6</v>
      </c>
      <c r="D11" s="75">
        <v>500</v>
      </c>
    </row>
    <row r="12" spans="1:4" x14ac:dyDescent="0.15">
      <c r="A12" s="73" t="s">
        <v>71</v>
      </c>
      <c r="B12" s="74">
        <v>20225011</v>
      </c>
      <c r="C12" s="73" t="s">
        <v>1</v>
      </c>
      <c r="D12" s="75">
        <v>800</v>
      </c>
    </row>
    <row r="13" spans="1:4" x14ac:dyDescent="0.15">
      <c r="A13" s="73" t="s">
        <v>72</v>
      </c>
      <c r="B13" s="74">
        <v>5050</v>
      </c>
      <c r="C13" s="73" t="s">
        <v>1</v>
      </c>
      <c r="D13" s="75">
        <v>2300</v>
      </c>
    </row>
    <row r="14" spans="1:4" x14ac:dyDescent="0.15">
      <c r="A14" s="73" t="s">
        <v>237</v>
      </c>
      <c r="B14" s="74">
        <v>20244003</v>
      </c>
      <c r="C14" s="73" t="s">
        <v>11</v>
      </c>
      <c r="D14" s="75">
        <v>1000</v>
      </c>
    </row>
    <row r="15" spans="1:4" x14ac:dyDescent="0.15">
      <c r="A15" s="73" t="s">
        <v>14</v>
      </c>
      <c r="B15" s="74">
        <v>4410</v>
      </c>
      <c r="C15" s="73" t="s">
        <v>11</v>
      </c>
      <c r="D15" s="75">
        <v>550</v>
      </c>
    </row>
    <row r="16" spans="1:4" x14ac:dyDescent="0.15">
      <c r="A16" s="73" t="s">
        <v>15</v>
      </c>
      <c r="B16" s="74">
        <v>4260</v>
      </c>
      <c r="C16" s="73" t="s">
        <v>11</v>
      </c>
      <c r="D16" s="75">
        <v>500</v>
      </c>
    </row>
    <row r="17" spans="1:4" x14ac:dyDescent="0.15">
      <c r="A17" s="76" t="s">
        <v>236</v>
      </c>
      <c r="B17" s="74">
        <v>20227001</v>
      </c>
      <c r="C17" s="73" t="s">
        <v>6</v>
      </c>
      <c r="D17" s="75">
        <v>8000</v>
      </c>
    </row>
    <row r="18" spans="1:4" x14ac:dyDescent="0.15">
      <c r="A18" s="73" t="s">
        <v>234</v>
      </c>
      <c r="B18" s="74">
        <v>20225009</v>
      </c>
      <c r="C18" s="73" t="s">
        <v>1</v>
      </c>
      <c r="D18" s="75">
        <v>2300</v>
      </c>
    </row>
    <row r="19" spans="1:4" x14ac:dyDescent="0.15">
      <c r="A19" s="73" t="s">
        <v>2</v>
      </c>
      <c r="B19" s="74">
        <v>6470</v>
      </c>
      <c r="C19" s="73" t="s">
        <v>3</v>
      </c>
      <c r="D19" s="75">
        <v>1400</v>
      </c>
    </row>
    <row r="20" spans="1:4" x14ac:dyDescent="0.15">
      <c r="A20" s="73" t="s">
        <v>4</v>
      </c>
      <c r="B20" s="74">
        <v>20224006</v>
      </c>
      <c r="C20" s="73" t="s">
        <v>11</v>
      </c>
      <c r="D20" s="75">
        <v>4700</v>
      </c>
    </row>
    <row r="21" spans="1:4" x14ac:dyDescent="0.15">
      <c r="A21" s="73" t="s">
        <v>5</v>
      </c>
      <c r="B21" s="74">
        <v>20187016</v>
      </c>
      <c r="C21" s="73" t="s">
        <v>6</v>
      </c>
      <c r="D21" s="75">
        <v>250</v>
      </c>
    </row>
    <row r="22" spans="1:4" x14ac:dyDescent="0.15">
      <c r="A22" s="73" t="s">
        <v>7</v>
      </c>
      <c r="B22" s="74">
        <v>20187017</v>
      </c>
      <c r="C22" s="73" t="s">
        <v>6</v>
      </c>
      <c r="D22" s="75">
        <v>150</v>
      </c>
    </row>
    <row r="23" spans="1:4" x14ac:dyDescent="0.15">
      <c r="A23" s="73" t="s">
        <v>8</v>
      </c>
      <c r="B23" s="74">
        <v>20177005</v>
      </c>
      <c r="C23" s="73" t="s">
        <v>6</v>
      </c>
      <c r="D23" s="75">
        <v>1300</v>
      </c>
    </row>
    <row r="24" spans="1:4" x14ac:dyDescent="0.15">
      <c r="A24" s="73" t="s">
        <v>9</v>
      </c>
      <c r="B24" s="74">
        <v>6540</v>
      </c>
      <c r="C24" s="73" t="s">
        <v>3</v>
      </c>
      <c r="D24" s="75">
        <v>250</v>
      </c>
    </row>
    <row r="25" spans="1:4" x14ac:dyDescent="0.15">
      <c r="A25" s="73" t="s">
        <v>235</v>
      </c>
      <c r="B25" s="74">
        <v>20244006</v>
      </c>
      <c r="C25" s="73" t="s">
        <v>11</v>
      </c>
      <c r="D25" s="75">
        <v>1000</v>
      </c>
    </row>
    <row r="26" spans="1:4" x14ac:dyDescent="0.15">
      <c r="A26" s="73" t="s">
        <v>10</v>
      </c>
      <c r="B26" s="74">
        <v>4270</v>
      </c>
      <c r="C26" s="73" t="s">
        <v>11</v>
      </c>
      <c r="D26" s="75">
        <v>500</v>
      </c>
    </row>
    <row r="27" spans="1:4" x14ac:dyDescent="0.15">
      <c r="A27" s="73" t="s">
        <v>12</v>
      </c>
      <c r="B27" s="74">
        <v>5130</v>
      </c>
      <c r="C27" s="73" t="s">
        <v>1</v>
      </c>
      <c r="D27" s="75">
        <v>1100</v>
      </c>
    </row>
    <row r="28" spans="1:4" x14ac:dyDescent="0.15">
      <c r="A28" s="73" t="s">
        <v>13</v>
      </c>
      <c r="B28" s="74">
        <v>7030</v>
      </c>
      <c r="C28" s="73" t="s">
        <v>6</v>
      </c>
      <c r="D28" s="75">
        <v>2000</v>
      </c>
    </row>
    <row r="29" spans="1:4" x14ac:dyDescent="0.15">
      <c r="A29" s="73" t="s">
        <v>16</v>
      </c>
      <c r="B29" s="74">
        <v>20205003</v>
      </c>
      <c r="C29" s="73" t="s">
        <v>1</v>
      </c>
      <c r="D29" s="75">
        <v>1600</v>
      </c>
    </row>
    <row r="30" spans="1:4" x14ac:dyDescent="0.15">
      <c r="A30" s="73" t="s">
        <v>17</v>
      </c>
      <c r="B30" s="74">
        <v>6394</v>
      </c>
      <c r="C30" s="73" t="s">
        <v>3</v>
      </c>
      <c r="D30" s="75">
        <v>550</v>
      </c>
    </row>
    <row r="31" spans="1:4" x14ac:dyDescent="0.15">
      <c r="A31" s="73" t="s">
        <v>18</v>
      </c>
      <c r="B31" s="74">
        <v>20206004</v>
      </c>
      <c r="C31" s="73" t="s">
        <v>3</v>
      </c>
      <c r="D31" s="75">
        <v>250</v>
      </c>
    </row>
    <row r="32" spans="1:4" x14ac:dyDescent="0.15">
      <c r="A32" s="73" t="s">
        <v>19</v>
      </c>
      <c r="B32" s="74">
        <v>3540</v>
      </c>
      <c r="C32" s="73" t="s">
        <v>20</v>
      </c>
      <c r="D32" s="75">
        <v>2300</v>
      </c>
    </row>
    <row r="33" spans="1:4" x14ac:dyDescent="0.15">
      <c r="A33" s="73" t="s">
        <v>21</v>
      </c>
      <c r="B33" s="74">
        <v>20226012</v>
      </c>
      <c r="C33" s="73" t="s">
        <v>3</v>
      </c>
      <c r="D33" s="75">
        <v>2000</v>
      </c>
    </row>
    <row r="34" spans="1:4" x14ac:dyDescent="0.15">
      <c r="A34" s="73" t="s">
        <v>22</v>
      </c>
      <c r="B34" s="74">
        <v>6020</v>
      </c>
      <c r="C34" s="73" t="s">
        <v>3</v>
      </c>
      <c r="D34" s="75">
        <v>500</v>
      </c>
    </row>
    <row r="35" spans="1:4" x14ac:dyDescent="0.15">
      <c r="A35" s="73" t="s">
        <v>23</v>
      </c>
      <c r="B35" s="74">
        <v>20184002</v>
      </c>
      <c r="C35" s="73" t="s">
        <v>11</v>
      </c>
      <c r="D35" s="75">
        <v>1100</v>
      </c>
    </row>
    <row r="36" spans="1:4" x14ac:dyDescent="0.15">
      <c r="A36" s="73" t="s">
        <v>24</v>
      </c>
      <c r="B36" s="74">
        <v>3550</v>
      </c>
      <c r="C36" s="73" t="s">
        <v>20</v>
      </c>
      <c r="D36" s="75">
        <v>750</v>
      </c>
    </row>
    <row r="37" spans="1:4" x14ac:dyDescent="0.15">
      <c r="A37" s="73" t="s">
        <v>238</v>
      </c>
      <c r="B37" s="74">
        <v>20247003</v>
      </c>
      <c r="C37" s="73" t="s">
        <v>6</v>
      </c>
      <c r="D37" s="75">
        <v>2600</v>
      </c>
    </row>
    <row r="38" spans="1:4" x14ac:dyDescent="0.15">
      <c r="A38" s="73" t="s">
        <v>25</v>
      </c>
      <c r="B38" s="74">
        <v>20204001</v>
      </c>
      <c r="C38" s="73" t="s">
        <v>11</v>
      </c>
      <c r="D38" s="75">
        <v>1200</v>
      </c>
    </row>
    <row r="39" spans="1:4" x14ac:dyDescent="0.15">
      <c r="A39" s="73" t="s">
        <v>26</v>
      </c>
      <c r="B39" s="74">
        <v>4560</v>
      </c>
      <c r="C39" s="73" t="s">
        <v>11</v>
      </c>
      <c r="D39" s="75">
        <v>550</v>
      </c>
    </row>
    <row r="40" spans="1:4" x14ac:dyDescent="0.15">
      <c r="A40" s="73" t="s">
        <v>239</v>
      </c>
      <c r="B40" s="74">
        <v>20243001</v>
      </c>
      <c r="C40" s="73" t="s">
        <v>240</v>
      </c>
      <c r="D40" s="75">
        <v>4900</v>
      </c>
    </row>
    <row r="41" spans="1:4" x14ac:dyDescent="0.15">
      <c r="A41" s="73" t="s">
        <v>27</v>
      </c>
      <c r="B41" s="74">
        <v>4460</v>
      </c>
      <c r="C41" s="73" t="s">
        <v>11</v>
      </c>
      <c r="D41" s="75">
        <v>500</v>
      </c>
    </row>
    <row r="42" spans="1:4" x14ac:dyDescent="0.15">
      <c r="A42" s="73" t="s">
        <v>28</v>
      </c>
      <c r="B42" s="74">
        <v>7220</v>
      </c>
      <c r="C42" s="73" t="s">
        <v>6</v>
      </c>
      <c r="D42" s="75">
        <v>500</v>
      </c>
    </row>
    <row r="43" spans="1:4" x14ac:dyDescent="0.15">
      <c r="A43" s="73" t="s">
        <v>241</v>
      </c>
      <c r="B43" s="74">
        <v>20177008</v>
      </c>
      <c r="C43" s="73" t="s">
        <v>6</v>
      </c>
      <c r="D43" s="75">
        <v>3100</v>
      </c>
    </row>
    <row r="44" spans="1:4" x14ac:dyDescent="0.15">
      <c r="A44" s="73" t="s">
        <v>29</v>
      </c>
      <c r="B44" s="74">
        <v>3040</v>
      </c>
      <c r="C44" s="73" t="s">
        <v>20</v>
      </c>
      <c r="D44" s="75">
        <v>550</v>
      </c>
    </row>
    <row r="45" spans="1:4" x14ac:dyDescent="0.15">
      <c r="A45" s="73" t="s">
        <v>242</v>
      </c>
      <c r="B45" s="74">
        <v>20244005</v>
      </c>
      <c r="C45" s="73" t="s">
        <v>11</v>
      </c>
      <c r="D45" s="75">
        <v>1300</v>
      </c>
    </row>
    <row r="46" spans="1:4" x14ac:dyDescent="0.15">
      <c r="A46" s="73" t="s">
        <v>30</v>
      </c>
      <c r="B46" s="74">
        <v>4920</v>
      </c>
      <c r="C46" s="73" t="s">
        <v>11</v>
      </c>
      <c r="D46" s="75">
        <v>1600</v>
      </c>
    </row>
    <row r="47" spans="1:4" x14ac:dyDescent="0.15">
      <c r="A47" s="73" t="s">
        <v>31</v>
      </c>
      <c r="B47" s="74">
        <v>20177007</v>
      </c>
      <c r="C47" s="73" t="s">
        <v>6</v>
      </c>
      <c r="D47" s="75">
        <v>800</v>
      </c>
    </row>
    <row r="48" spans="1:4" x14ac:dyDescent="0.15">
      <c r="A48" s="73" t="s">
        <v>32</v>
      </c>
      <c r="B48" s="74">
        <v>4930</v>
      </c>
      <c r="C48" s="73" t="s">
        <v>11</v>
      </c>
      <c r="D48" s="75">
        <v>700</v>
      </c>
    </row>
    <row r="49" spans="1:4" x14ac:dyDescent="0.15">
      <c r="A49" s="73" t="s">
        <v>33</v>
      </c>
      <c r="B49" s="74">
        <v>20197015</v>
      </c>
      <c r="C49" s="73" t="s">
        <v>6</v>
      </c>
      <c r="D49" s="75">
        <v>1400</v>
      </c>
    </row>
    <row r="50" spans="1:4" x14ac:dyDescent="0.15">
      <c r="A50" s="73" t="s">
        <v>34</v>
      </c>
      <c r="B50" s="74">
        <v>6040</v>
      </c>
      <c r="C50" s="73" t="s">
        <v>3</v>
      </c>
      <c r="D50" s="75">
        <v>200</v>
      </c>
    </row>
    <row r="51" spans="1:4" x14ac:dyDescent="0.15">
      <c r="A51" s="73" t="s">
        <v>35</v>
      </c>
      <c r="B51" s="74">
        <v>6660</v>
      </c>
      <c r="C51" s="73" t="s">
        <v>3</v>
      </c>
      <c r="D51" s="75">
        <v>400</v>
      </c>
    </row>
    <row r="52" spans="1:4" x14ac:dyDescent="0.15">
      <c r="A52" s="73" t="s">
        <v>36</v>
      </c>
      <c r="B52" s="74">
        <v>3060</v>
      </c>
      <c r="C52" s="73" t="s">
        <v>20</v>
      </c>
      <c r="D52" s="75">
        <v>5200</v>
      </c>
    </row>
    <row r="53" spans="1:4" x14ac:dyDescent="0.15">
      <c r="A53" s="73" t="s">
        <v>37</v>
      </c>
      <c r="B53" s="74">
        <v>20195007</v>
      </c>
      <c r="C53" s="73" t="s">
        <v>1</v>
      </c>
      <c r="D53" s="75">
        <v>700</v>
      </c>
    </row>
    <row r="54" spans="1:4" x14ac:dyDescent="0.15">
      <c r="A54" s="73" t="s">
        <v>38</v>
      </c>
      <c r="B54" s="74">
        <v>20186005</v>
      </c>
      <c r="C54" s="73" t="s">
        <v>3</v>
      </c>
      <c r="D54" s="75">
        <v>450</v>
      </c>
    </row>
    <row r="55" spans="1:4" x14ac:dyDescent="0.15">
      <c r="A55" s="73" t="s">
        <v>39</v>
      </c>
      <c r="B55" s="74">
        <v>3610</v>
      </c>
      <c r="C55" s="73" t="s">
        <v>20</v>
      </c>
      <c r="D55" s="75">
        <v>1700</v>
      </c>
    </row>
    <row r="56" spans="1:4" x14ac:dyDescent="0.15">
      <c r="A56" s="73" t="s">
        <v>40</v>
      </c>
      <c r="B56" s="74">
        <v>3700</v>
      </c>
      <c r="C56" s="73" t="s">
        <v>20</v>
      </c>
      <c r="D56" s="75">
        <v>600</v>
      </c>
    </row>
    <row r="57" spans="1:4" x14ac:dyDescent="0.15">
      <c r="A57" s="73" t="s">
        <v>243</v>
      </c>
      <c r="B57" s="74">
        <v>6380</v>
      </c>
      <c r="C57" s="73" t="s">
        <v>3</v>
      </c>
      <c r="D57" s="75">
        <v>500</v>
      </c>
    </row>
    <row r="58" spans="1:4" x14ac:dyDescent="0.15">
      <c r="A58" s="73" t="s">
        <v>244</v>
      </c>
      <c r="B58" s="74">
        <v>20206006</v>
      </c>
      <c r="C58" s="73" t="s">
        <v>3</v>
      </c>
      <c r="D58" s="75">
        <v>200</v>
      </c>
    </row>
    <row r="59" spans="1:4" x14ac:dyDescent="0.15">
      <c r="A59" s="73" t="s">
        <v>41</v>
      </c>
      <c r="B59" s="74">
        <v>1072</v>
      </c>
      <c r="C59" s="73" t="s">
        <v>42</v>
      </c>
      <c r="D59" s="75">
        <v>2100</v>
      </c>
    </row>
    <row r="60" spans="1:4" x14ac:dyDescent="0.15">
      <c r="A60" s="73" t="s">
        <v>43</v>
      </c>
      <c r="B60" s="74">
        <v>7180</v>
      </c>
      <c r="C60" s="73" t="s">
        <v>6</v>
      </c>
      <c r="D60" s="75">
        <v>500</v>
      </c>
    </row>
    <row r="61" spans="1:4" x14ac:dyDescent="0.15">
      <c r="A61" s="73" t="s">
        <v>44</v>
      </c>
      <c r="B61" s="74">
        <v>6510</v>
      </c>
      <c r="C61" s="73" t="s">
        <v>3</v>
      </c>
      <c r="D61" s="75">
        <v>1100</v>
      </c>
    </row>
    <row r="62" spans="1:4" x14ac:dyDescent="0.15">
      <c r="A62" s="73" t="s">
        <v>45</v>
      </c>
      <c r="B62" s="74">
        <v>6650</v>
      </c>
      <c r="C62" s="73" t="s">
        <v>3</v>
      </c>
      <c r="D62" s="75">
        <v>400</v>
      </c>
    </row>
    <row r="63" spans="1:4" x14ac:dyDescent="0.15">
      <c r="A63" s="73" t="s">
        <v>46</v>
      </c>
      <c r="B63" s="74">
        <v>4840</v>
      </c>
      <c r="C63" s="73" t="s">
        <v>11</v>
      </c>
      <c r="D63" s="75">
        <v>550</v>
      </c>
    </row>
    <row r="64" spans="1:4" x14ac:dyDescent="0.15">
      <c r="A64" s="73" t="s">
        <v>47</v>
      </c>
      <c r="B64" s="74">
        <v>4630</v>
      </c>
      <c r="C64" s="73" t="s">
        <v>11</v>
      </c>
      <c r="D64" s="75">
        <v>600</v>
      </c>
    </row>
    <row r="65" spans="1:4" x14ac:dyDescent="0.15">
      <c r="A65" s="73" t="s">
        <v>48</v>
      </c>
      <c r="B65" s="74">
        <v>6680</v>
      </c>
      <c r="C65" s="73" t="s">
        <v>3</v>
      </c>
      <c r="D65" s="75">
        <v>250</v>
      </c>
    </row>
    <row r="66" spans="1:4" x14ac:dyDescent="0.15">
      <c r="A66" s="73" t="s">
        <v>49</v>
      </c>
      <c r="B66" s="74">
        <v>3100</v>
      </c>
      <c r="C66" s="73" t="s">
        <v>20</v>
      </c>
      <c r="D66" s="75">
        <v>1100</v>
      </c>
    </row>
    <row r="67" spans="1:4" x14ac:dyDescent="0.15">
      <c r="A67" s="73" t="s">
        <v>50</v>
      </c>
      <c r="B67" s="74">
        <v>6392</v>
      </c>
      <c r="C67" s="73" t="s">
        <v>3</v>
      </c>
      <c r="D67" s="75">
        <v>500</v>
      </c>
    </row>
    <row r="68" spans="1:4" x14ac:dyDescent="0.15">
      <c r="A68" s="73" t="s">
        <v>245</v>
      </c>
      <c r="B68" s="74">
        <v>20207008</v>
      </c>
      <c r="C68" s="73" t="s">
        <v>6</v>
      </c>
      <c r="D68" s="75">
        <v>1000</v>
      </c>
    </row>
    <row r="69" spans="1:4" x14ac:dyDescent="0.15">
      <c r="A69" s="73" t="s">
        <v>51</v>
      </c>
      <c r="B69" s="74">
        <v>2010</v>
      </c>
      <c r="C69" s="73" t="s">
        <v>52</v>
      </c>
      <c r="D69" s="75">
        <v>500</v>
      </c>
    </row>
    <row r="70" spans="1:4" x14ac:dyDescent="0.15">
      <c r="A70" s="73" t="s">
        <v>53</v>
      </c>
      <c r="B70" s="74">
        <v>3720</v>
      </c>
      <c r="C70" s="73" t="s">
        <v>20</v>
      </c>
      <c r="D70" s="75">
        <v>1100</v>
      </c>
    </row>
    <row r="71" spans="1:4" x14ac:dyDescent="0.15">
      <c r="A71" s="73" t="s">
        <v>54</v>
      </c>
      <c r="B71" s="74">
        <v>1080</v>
      </c>
      <c r="C71" s="73" t="s">
        <v>42</v>
      </c>
      <c r="D71" s="75">
        <v>300</v>
      </c>
    </row>
    <row r="72" spans="1:4" x14ac:dyDescent="0.15">
      <c r="A72" s="73" t="s">
        <v>55</v>
      </c>
      <c r="B72" s="74">
        <v>4690</v>
      </c>
      <c r="C72" s="73" t="s">
        <v>11</v>
      </c>
      <c r="D72" s="75">
        <v>750</v>
      </c>
    </row>
    <row r="73" spans="1:4" x14ac:dyDescent="0.15">
      <c r="A73" s="73" t="s">
        <v>56</v>
      </c>
      <c r="B73" s="74">
        <v>3510</v>
      </c>
      <c r="C73" s="73" t="s">
        <v>20</v>
      </c>
      <c r="D73" s="75">
        <v>2000</v>
      </c>
    </row>
    <row r="74" spans="1:4" x14ac:dyDescent="0.15">
      <c r="A74" s="73" t="s">
        <v>57</v>
      </c>
      <c r="B74" s="74">
        <v>6410</v>
      </c>
      <c r="C74" s="73" t="s">
        <v>3</v>
      </c>
      <c r="D74" s="75">
        <v>1100</v>
      </c>
    </row>
    <row r="75" spans="1:4" x14ac:dyDescent="0.15">
      <c r="A75" s="73" t="s">
        <v>246</v>
      </c>
      <c r="B75" s="74">
        <v>20176003</v>
      </c>
      <c r="C75" s="73" t="s">
        <v>3</v>
      </c>
      <c r="D75" s="75">
        <v>1100</v>
      </c>
    </row>
    <row r="76" spans="1:4" x14ac:dyDescent="0.15">
      <c r="A76" s="73" t="s">
        <v>58</v>
      </c>
      <c r="B76" s="74">
        <v>3120</v>
      </c>
      <c r="C76" s="73" t="s">
        <v>20</v>
      </c>
      <c r="D76" s="75">
        <v>750</v>
      </c>
    </row>
    <row r="77" spans="1:4" x14ac:dyDescent="0.15">
      <c r="A77" s="73" t="s">
        <v>59</v>
      </c>
      <c r="B77" s="74">
        <v>4710</v>
      </c>
      <c r="C77" s="73" t="s">
        <v>11</v>
      </c>
      <c r="D77" s="75">
        <v>600</v>
      </c>
    </row>
    <row r="78" spans="1:4" x14ac:dyDescent="0.15">
      <c r="A78" s="73" t="s">
        <v>60</v>
      </c>
      <c r="B78" s="74">
        <v>3730</v>
      </c>
      <c r="C78" s="73" t="s">
        <v>20</v>
      </c>
      <c r="D78" s="75">
        <v>1100</v>
      </c>
    </row>
    <row r="79" spans="1:4" x14ac:dyDescent="0.15">
      <c r="A79" s="73" t="s">
        <v>61</v>
      </c>
      <c r="B79" s="74">
        <v>3740</v>
      </c>
      <c r="C79" s="73" t="s">
        <v>20</v>
      </c>
      <c r="D79" s="75">
        <v>400</v>
      </c>
    </row>
    <row r="80" spans="1:4" x14ac:dyDescent="0.15">
      <c r="A80" s="73" t="s">
        <v>62</v>
      </c>
      <c r="B80" s="74">
        <v>3690</v>
      </c>
      <c r="C80" s="73" t="s">
        <v>20</v>
      </c>
      <c r="D80" s="75">
        <v>3500</v>
      </c>
    </row>
    <row r="81" spans="1:4" x14ac:dyDescent="0.15">
      <c r="A81" s="73" t="s">
        <v>63</v>
      </c>
      <c r="B81" s="74">
        <v>5160</v>
      </c>
      <c r="C81" s="73" t="s">
        <v>1</v>
      </c>
      <c r="D81" s="75">
        <v>400</v>
      </c>
    </row>
    <row r="82" spans="1:4" x14ac:dyDescent="0.15">
      <c r="A82" s="73" t="s">
        <v>64</v>
      </c>
      <c r="B82" s="74">
        <v>6640</v>
      </c>
      <c r="C82" s="73" t="s">
        <v>3</v>
      </c>
      <c r="D82" s="75">
        <v>500</v>
      </c>
    </row>
    <row r="83" spans="1:4" x14ac:dyDescent="0.15">
      <c r="A83" s="73" t="s">
        <v>247</v>
      </c>
      <c r="B83" s="74">
        <v>3620</v>
      </c>
      <c r="C83" s="73" t="s">
        <v>20</v>
      </c>
      <c r="D83" s="75">
        <v>3800</v>
      </c>
    </row>
    <row r="84" spans="1:4" x14ac:dyDescent="0.15">
      <c r="A84" s="73" t="s">
        <v>65</v>
      </c>
      <c r="B84" s="74">
        <v>20206005</v>
      </c>
      <c r="C84" s="73" t="s">
        <v>3</v>
      </c>
      <c r="D84" s="75">
        <v>200</v>
      </c>
    </row>
    <row r="85" spans="1:4" x14ac:dyDescent="0.15">
      <c r="A85" s="73" t="s">
        <v>66</v>
      </c>
      <c r="B85" s="74">
        <v>6550</v>
      </c>
      <c r="C85" s="73" t="s">
        <v>3</v>
      </c>
      <c r="D85" s="75">
        <v>500</v>
      </c>
    </row>
    <row r="86" spans="1:4" x14ac:dyDescent="0.15">
      <c r="A86" s="73" t="s">
        <v>67</v>
      </c>
      <c r="B86" s="74">
        <v>20227014</v>
      </c>
      <c r="C86" s="73" t="s">
        <v>6</v>
      </c>
      <c r="D86" s="75">
        <v>5500</v>
      </c>
    </row>
    <row r="87" spans="1:4" x14ac:dyDescent="0.15">
      <c r="A87" s="73" t="s">
        <v>68</v>
      </c>
      <c r="B87" s="74">
        <v>1040</v>
      </c>
      <c r="C87" s="73" t="s">
        <v>42</v>
      </c>
      <c r="D87" s="75">
        <v>1100</v>
      </c>
    </row>
    <row r="88" spans="1:4" x14ac:dyDescent="0.15">
      <c r="A88" s="73" t="s">
        <v>69</v>
      </c>
      <c r="B88" s="74">
        <v>20195006</v>
      </c>
      <c r="C88" s="73" t="s">
        <v>1</v>
      </c>
      <c r="D88" s="75">
        <v>650</v>
      </c>
    </row>
    <row r="89" spans="1:4" x14ac:dyDescent="0.15">
      <c r="A89" s="73" t="s">
        <v>70</v>
      </c>
      <c r="B89" s="74">
        <v>20252020</v>
      </c>
      <c r="C89" s="73" t="s">
        <v>52</v>
      </c>
      <c r="D89" s="75">
        <v>6500</v>
      </c>
    </row>
    <row r="90" spans="1:4" x14ac:dyDescent="0.15">
      <c r="A90" s="73" t="s">
        <v>73</v>
      </c>
      <c r="B90" s="74">
        <v>1074</v>
      </c>
      <c r="C90" s="73" t="s">
        <v>42</v>
      </c>
      <c r="D90" s="75">
        <v>300</v>
      </c>
    </row>
    <row r="91" spans="1:4" x14ac:dyDescent="0.15">
      <c r="A91" s="73" t="s">
        <v>74</v>
      </c>
      <c r="B91" s="74">
        <v>20197016</v>
      </c>
      <c r="C91" s="73" t="s">
        <v>6</v>
      </c>
      <c r="D91" s="75">
        <v>900</v>
      </c>
    </row>
    <row r="92" spans="1:4" x14ac:dyDescent="0.15">
      <c r="A92" s="73" t="s">
        <v>75</v>
      </c>
      <c r="B92" s="74">
        <v>20196012</v>
      </c>
      <c r="C92" s="73" t="s">
        <v>3</v>
      </c>
      <c r="D92" s="75">
        <v>500</v>
      </c>
    </row>
    <row r="93" spans="1:4" x14ac:dyDescent="0.15">
      <c r="A93" s="73" t="s">
        <v>76</v>
      </c>
      <c r="B93" s="74">
        <v>4680</v>
      </c>
      <c r="C93" s="73" t="s">
        <v>11</v>
      </c>
      <c r="D93" s="75">
        <v>600</v>
      </c>
    </row>
    <row r="94" spans="1:4" x14ac:dyDescent="0.15">
      <c r="A94" s="73" t="s">
        <v>77</v>
      </c>
      <c r="B94" s="74">
        <v>4390</v>
      </c>
      <c r="C94" s="73" t="s">
        <v>11</v>
      </c>
      <c r="D94" s="75">
        <v>500</v>
      </c>
    </row>
    <row r="95" spans="1:4" x14ac:dyDescent="0.15">
      <c r="A95" s="73" t="s">
        <v>78</v>
      </c>
      <c r="B95" s="74">
        <v>1070</v>
      </c>
      <c r="C95" s="73" t="s">
        <v>42</v>
      </c>
      <c r="D95" s="75">
        <v>250</v>
      </c>
    </row>
    <row r="96" spans="1:4" x14ac:dyDescent="0.15">
      <c r="A96" s="73" t="s">
        <v>79</v>
      </c>
      <c r="B96" s="74">
        <v>20213001</v>
      </c>
      <c r="C96" s="73" t="s">
        <v>20</v>
      </c>
      <c r="D96" s="75">
        <v>500</v>
      </c>
    </row>
    <row r="97" spans="1:4" x14ac:dyDescent="0.15">
      <c r="A97" s="73" t="s">
        <v>80</v>
      </c>
      <c r="B97" s="74">
        <v>20184001</v>
      </c>
      <c r="C97" s="73" t="s">
        <v>11</v>
      </c>
      <c r="D97" s="75">
        <v>1300</v>
      </c>
    </row>
    <row r="98" spans="1:4" x14ac:dyDescent="0.15">
      <c r="A98" s="73" t="s">
        <v>248</v>
      </c>
      <c r="B98" s="74">
        <v>20241001</v>
      </c>
      <c r="C98" s="73" t="s">
        <v>42</v>
      </c>
      <c r="D98" s="75">
        <v>800</v>
      </c>
    </row>
    <row r="99" spans="1:4" x14ac:dyDescent="0.15">
      <c r="A99" s="73" t="s">
        <v>81</v>
      </c>
      <c r="B99" s="74">
        <v>20224007</v>
      </c>
      <c r="C99" s="73" t="s">
        <v>11</v>
      </c>
      <c r="D99" s="75">
        <v>3600</v>
      </c>
    </row>
    <row r="100" spans="1:4" x14ac:dyDescent="0.15">
      <c r="A100" s="73" t="s">
        <v>249</v>
      </c>
      <c r="B100" s="74">
        <v>4900</v>
      </c>
      <c r="C100" s="73" t="s">
        <v>11</v>
      </c>
      <c r="D100" s="75">
        <v>750</v>
      </c>
    </row>
    <row r="101" spans="1:4" x14ac:dyDescent="0.15">
      <c r="A101" s="73" t="s">
        <v>250</v>
      </c>
      <c r="B101" s="74">
        <v>20254750</v>
      </c>
      <c r="C101" s="73" t="s">
        <v>11</v>
      </c>
      <c r="D101" s="75">
        <v>1800</v>
      </c>
    </row>
    <row r="102" spans="1:4" x14ac:dyDescent="0.15">
      <c r="A102" s="73" t="s">
        <v>251</v>
      </c>
      <c r="B102" s="74">
        <v>20254760</v>
      </c>
      <c r="C102" s="73" t="s">
        <v>11</v>
      </c>
      <c r="D102" s="75">
        <v>1300</v>
      </c>
    </row>
    <row r="103" spans="1:4" x14ac:dyDescent="0.15">
      <c r="A103" s="73" t="s">
        <v>252</v>
      </c>
      <c r="B103" s="74">
        <v>20243002</v>
      </c>
      <c r="C103" s="73" t="s">
        <v>240</v>
      </c>
      <c r="D103" s="75">
        <v>3200</v>
      </c>
    </row>
    <row r="104" spans="1:4" x14ac:dyDescent="0.15">
      <c r="A104" s="73" t="s">
        <v>253</v>
      </c>
      <c r="B104" s="74">
        <v>20207009</v>
      </c>
      <c r="C104" s="73" t="s">
        <v>6</v>
      </c>
      <c r="D104" s="75">
        <v>900</v>
      </c>
    </row>
    <row r="105" spans="1:4" x14ac:dyDescent="0.15">
      <c r="A105" s="73" t="s">
        <v>82</v>
      </c>
      <c r="B105" s="74">
        <v>3710</v>
      </c>
      <c r="C105" s="73" t="s">
        <v>20</v>
      </c>
      <c r="D105" s="75">
        <v>1000</v>
      </c>
    </row>
    <row r="106" spans="1:4" x14ac:dyDescent="0.15">
      <c r="A106" s="73" t="s">
        <v>254</v>
      </c>
      <c r="B106" s="74">
        <v>20206007</v>
      </c>
      <c r="C106" s="73" t="s">
        <v>3</v>
      </c>
      <c r="D106" s="75">
        <v>200</v>
      </c>
    </row>
    <row r="107" spans="1:4" x14ac:dyDescent="0.15">
      <c r="A107" s="73" t="s">
        <v>83</v>
      </c>
      <c r="B107" s="74">
        <v>1050</v>
      </c>
      <c r="C107" s="73" t="s">
        <v>42</v>
      </c>
      <c r="D107" s="75">
        <v>550</v>
      </c>
    </row>
    <row r="108" spans="1:4" x14ac:dyDescent="0.15">
      <c r="A108" s="73" t="s">
        <v>84</v>
      </c>
      <c r="B108" s="74">
        <v>3660</v>
      </c>
      <c r="C108" s="73" t="s">
        <v>20</v>
      </c>
      <c r="D108" s="75">
        <v>700</v>
      </c>
    </row>
    <row r="109" spans="1:4" x14ac:dyDescent="0.15">
      <c r="A109" s="73" t="s">
        <v>85</v>
      </c>
      <c r="B109" s="74">
        <v>1030</v>
      </c>
      <c r="C109" s="73" t="s">
        <v>42</v>
      </c>
      <c r="D109" s="75">
        <v>600</v>
      </c>
    </row>
    <row r="110" spans="1:4" x14ac:dyDescent="0.15">
      <c r="A110" s="73" t="s">
        <v>86</v>
      </c>
      <c r="B110" s="74">
        <v>6580</v>
      </c>
      <c r="C110" s="73" t="s">
        <v>3</v>
      </c>
      <c r="D110" s="75">
        <v>500</v>
      </c>
    </row>
    <row r="111" spans="1:4" x14ac:dyDescent="0.15">
      <c r="A111" s="73" t="s">
        <v>255</v>
      </c>
      <c r="B111" s="74">
        <v>6670</v>
      </c>
      <c r="C111" s="73" t="s">
        <v>3</v>
      </c>
      <c r="D111" s="75">
        <v>550</v>
      </c>
    </row>
    <row r="112" spans="1:4" x14ac:dyDescent="0.15">
      <c r="A112" s="73" t="s">
        <v>256</v>
      </c>
      <c r="B112" s="74">
        <v>20196011</v>
      </c>
      <c r="C112" s="73" t="s">
        <v>3</v>
      </c>
      <c r="D112" s="75">
        <v>1000</v>
      </c>
    </row>
    <row r="113" spans="1:4" x14ac:dyDescent="0.15">
      <c r="A113" s="73" t="s">
        <v>87</v>
      </c>
      <c r="B113" s="74">
        <v>2030</v>
      </c>
      <c r="C113" s="73" t="s">
        <v>52</v>
      </c>
      <c r="D113" s="75">
        <v>1000</v>
      </c>
    </row>
    <row r="114" spans="1:4" x14ac:dyDescent="0.15">
      <c r="A114" s="73" t="s">
        <v>88</v>
      </c>
      <c r="B114" s="74">
        <v>6130</v>
      </c>
      <c r="C114" s="73" t="s">
        <v>3</v>
      </c>
      <c r="D114" s="75">
        <v>500</v>
      </c>
    </row>
    <row r="115" spans="1:4" x14ac:dyDescent="0.15">
      <c r="A115" s="73" t="s">
        <v>89</v>
      </c>
      <c r="B115" s="74">
        <v>5080</v>
      </c>
      <c r="C115" s="73" t="s">
        <v>1</v>
      </c>
      <c r="D115" s="75">
        <v>550</v>
      </c>
    </row>
    <row r="116" spans="1:4" x14ac:dyDescent="0.15">
      <c r="A116" s="73" t="s">
        <v>90</v>
      </c>
      <c r="B116" s="74">
        <v>20216002</v>
      </c>
      <c r="C116" s="73" t="s">
        <v>3</v>
      </c>
      <c r="D116" s="75">
        <v>700</v>
      </c>
    </row>
    <row r="117" spans="1:4" x14ac:dyDescent="0.15">
      <c r="A117" s="73" t="s">
        <v>257</v>
      </c>
      <c r="B117" s="74">
        <v>20223003</v>
      </c>
      <c r="C117" s="73" t="s">
        <v>20</v>
      </c>
      <c r="D117" s="75">
        <v>5000</v>
      </c>
    </row>
    <row r="118" spans="1:4" x14ac:dyDescent="0.15">
      <c r="A118" s="73" t="s">
        <v>91</v>
      </c>
      <c r="B118" s="74">
        <v>20213003</v>
      </c>
      <c r="C118" s="73" t="s">
        <v>20</v>
      </c>
      <c r="D118" s="75">
        <v>500</v>
      </c>
    </row>
    <row r="119" spans="1:4" x14ac:dyDescent="0.15">
      <c r="A119" s="73" t="s">
        <v>92</v>
      </c>
      <c r="B119" s="74">
        <v>4880</v>
      </c>
      <c r="C119" s="73" t="s">
        <v>11</v>
      </c>
      <c r="D119" s="75">
        <v>2200</v>
      </c>
    </row>
    <row r="120" spans="1:4" x14ac:dyDescent="0.15">
      <c r="A120" s="73" t="s">
        <v>258</v>
      </c>
      <c r="B120" s="74">
        <v>20184003</v>
      </c>
      <c r="C120" s="73" t="s">
        <v>11</v>
      </c>
      <c r="D120" s="75">
        <v>2800</v>
      </c>
    </row>
    <row r="121" spans="1:4" x14ac:dyDescent="0.15">
      <c r="A121" s="73" t="s">
        <v>93</v>
      </c>
      <c r="B121" s="74">
        <v>4440</v>
      </c>
      <c r="C121" s="73" t="s">
        <v>11</v>
      </c>
      <c r="D121" s="75">
        <v>500</v>
      </c>
    </row>
    <row r="122" spans="1:4" x14ac:dyDescent="0.15">
      <c r="A122" s="73" t="s">
        <v>94</v>
      </c>
      <c r="B122" s="74">
        <v>20196010</v>
      </c>
      <c r="C122" s="73" t="s">
        <v>3</v>
      </c>
      <c r="D122" s="75">
        <v>500</v>
      </c>
    </row>
    <row r="123" spans="1:4" x14ac:dyDescent="0.15">
      <c r="A123" s="73" t="s">
        <v>95</v>
      </c>
      <c r="B123" s="74">
        <v>3560</v>
      </c>
      <c r="C123" s="73" t="s">
        <v>20</v>
      </c>
      <c r="D123" s="75">
        <v>550</v>
      </c>
    </row>
    <row r="124" spans="1:4" x14ac:dyDescent="0.15">
      <c r="A124" s="73" t="s">
        <v>96</v>
      </c>
      <c r="B124" s="74">
        <v>6610</v>
      </c>
      <c r="C124" s="73" t="s">
        <v>3</v>
      </c>
      <c r="D124" s="75">
        <v>800</v>
      </c>
    </row>
    <row r="125" spans="1:4" x14ac:dyDescent="0.15">
      <c r="A125" s="73" t="s">
        <v>97</v>
      </c>
      <c r="B125" s="74">
        <v>20187007</v>
      </c>
      <c r="C125" s="73" t="s">
        <v>6</v>
      </c>
      <c r="D125" s="75">
        <v>2000</v>
      </c>
    </row>
    <row r="126" spans="1:4" x14ac:dyDescent="0.15">
      <c r="A126" s="73" t="s">
        <v>98</v>
      </c>
      <c r="B126" s="74">
        <v>4620</v>
      </c>
      <c r="C126" s="73" t="s">
        <v>11</v>
      </c>
      <c r="D126" s="75">
        <v>1200</v>
      </c>
    </row>
    <row r="127" spans="1:4" x14ac:dyDescent="0.15">
      <c r="A127" s="73" t="s">
        <v>99</v>
      </c>
      <c r="B127" s="74">
        <v>4790</v>
      </c>
      <c r="C127" s="73" t="s">
        <v>11</v>
      </c>
      <c r="D127" s="75">
        <v>300</v>
      </c>
    </row>
    <row r="128" spans="1:4" x14ac:dyDescent="0.15">
      <c r="A128" s="73" t="s">
        <v>100</v>
      </c>
      <c r="B128" s="74">
        <v>3200</v>
      </c>
      <c r="C128" s="73" t="s">
        <v>20</v>
      </c>
      <c r="D128" s="75">
        <v>750</v>
      </c>
    </row>
    <row r="129" spans="1:4" x14ac:dyDescent="0.15">
      <c r="A129" s="73" t="s">
        <v>259</v>
      </c>
      <c r="B129" s="74">
        <v>20244001</v>
      </c>
      <c r="C129" s="73" t="s">
        <v>11</v>
      </c>
      <c r="D129" s="75">
        <v>800</v>
      </c>
    </row>
    <row r="130" spans="1:4" x14ac:dyDescent="0.15">
      <c r="A130" s="73" t="s">
        <v>103</v>
      </c>
      <c r="B130" s="74">
        <v>6190</v>
      </c>
      <c r="C130" s="73" t="s">
        <v>3</v>
      </c>
      <c r="D130" s="75">
        <v>550</v>
      </c>
    </row>
    <row r="131" spans="1:4" x14ac:dyDescent="0.15">
      <c r="A131" s="73" t="s">
        <v>104</v>
      </c>
      <c r="B131" s="74">
        <v>20213002</v>
      </c>
      <c r="C131" s="73" t="s">
        <v>20</v>
      </c>
      <c r="D131" s="75">
        <v>500</v>
      </c>
    </row>
    <row r="132" spans="1:4" x14ac:dyDescent="0.15">
      <c r="A132" s="73" t="s">
        <v>105</v>
      </c>
      <c r="B132" s="74">
        <v>20247001</v>
      </c>
      <c r="C132" s="73" t="s">
        <v>6</v>
      </c>
      <c r="D132" s="75">
        <v>1000</v>
      </c>
    </row>
    <row r="133" spans="1:4" x14ac:dyDescent="0.15">
      <c r="A133" s="73" t="s">
        <v>106</v>
      </c>
      <c r="B133" s="74">
        <v>4850</v>
      </c>
      <c r="C133" s="73" t="s">
        <v>11</v>
      </c>
      <c r="D133" s="75">
        <v>700</v>
      </c>
    </row>
    <row r="134" spans="1:4" x14ac:dyDescent="0.15">
      <c r="A134" s="73" t="s">
        <v>107</v>
      </c>
      <c r="B134" s="74">
        <v>20177004</v>
      </c>
      <c r="C134" s="73" t="s">
        <v>6</v>
      </c>
      <c r="D134" s="75">
        <v>4500</v>
      </c>
    </row>
    <row r="135" spans="1:4" x14ac:dyDescent="0.15">
      <c r="A135" s="73" t="s">
        <v>108</v>
      </c>
      <c r="B135" s="74">
        <v>20213005</v>
      </c>
      <c r="C135" s="73" t="s">
        <v>20</v>
      </c>
      <c r="D135" s="75">
        <v>500</v>
      </c>
    </row>
    <row r="136" spans="1:4" x14ac:dyDescent="0.15">
      <c r="A136" s="73" t="s">
        <v>260</v>
      </c>
      <c r="B136" s="74">
        <v>4670</v>
      </c>
      <c r="C136" s="73" t="s">
        <v>11</v>
      </c>
      <c r="D136" s="75">
        <v>600</v>
      </c>
    </row>
    <row r="137" spans="1:4" x14ac:dyDescent="0.15">
      <c r="A137" s="73" t="s">
        <v>109</v>
      </c>
      <c r="B137" s="74">
        <v>1010</v>
      </c>
      <c r="C137" s="73" t="s">
        <v>42</v>
      </c>
      <c r="D137" s="75">
        <v>2900</v>
      </c>
    </row>
    <row r="138" spans="1:4" x14ac:dyDescent="0.15">
      <c r="A138" s="73" t="s">
        <v>110</v>
      </c>
      <c r="B138" s="74">
        <v>20213004</v>
      </c>
      <c r="C138" s="73" t="s">
        <v>20</v>
      </c>
      <c r="D138" s="75">
        <v>1000</v>
      </c>
    </row>
    <row r="139" spans="1:4" x14ac:dyDescent="0.15">
      <c r="A139" s="73" t="s">
        <v>111</v>
      </c>
      <c r="B139" s="74">
        <v>20216001</v>
      </c>
      <c r="C139" s="73" t="s">
        <v>3</v>
      </c>
      <c r="D139" s="75">
        <v>500</v>
      </c>
    </row>
    <row r="140" spans="1:4" x14ac:dyDescent="0.15">
      <c r="A140" s="73" t="s">
        <v>261</v>
      </c>
      <c r="B140" s="74">
        <v>20227015</v>
      </c>
      <c r="C140" s="73" t="s">
        <v>6</v>
      </c>
      <c r="D140" s="75">
        <v>3500</v>
      </c>
    </row>
    <row r="141" spans="1:4" x14ac:dyDescent="0.15">
      <c r="A141" s="73" t="s">
        <v>112</v>
      </c>
      <c r="B141" s="74">
        <v>6630</v>
      </c>
      <c r="C141" s="73" t="s">
        <v>3</v>
      </c>
      <c r="D141" s="75">
        <v>500</v>
      </c>
    </row>
    <row r="142" spans="1:4" x14ac:dyDescent="0.15">
      <c r="A142" s="73" t="s">
        <v>113</v>
      </c>
      <c r="B142" s="74">
        <v>6570</v>
      </c>
      <c r="C142" s="73" t="s">
        <v>3</v>
      </c>
      <c r="D142" s="75">
        <v>500</v>
      </c>
    </row>
    <row r="143" spans="1:4" x14ac:dyDescent="0.15">
      <c r="A143" s="73" t="s">
        <v>114</v>
      </c>
      <c r="B143" s="74">
        <v>4280</v>
      </c>
      <c r="C143" s="73" t="s">
        <v>11</v>
      </c>
      <c r="D143" s="75">
        <v>250</v>
      </c>
    </row>
    <row r="144" spans="1:4" x14ac:dyDescent="0.15">
      <c r="A144" s="73" t="s">
        <v>262</v>
      </c>
      <c r="B144" s="74">
        <v>7260</v>
      </c>
      <c r="C144" s="73" t="s">
        <v>6</v>
      </c>
      <c r="D144" s="75">
        <v>3100</v>
      </c>
    </row>
    <row r="145" spans="1:4" x14ac:dyDescent="0.15">
      <c r="A145" s="73" t="s">
        <v>115</v>
      </c>
      <c r="B145" s="74">
        <v>6220</v>
      </c>
      <c r="C145" s="73" t="s">
        <v>3</v>
      </c>
      <c r="D145" s="75">
        <v>500</v>
      </c>
    </row>
    <row r="146" spans="1:4" x14ac:dyDescent="0.15">
      <c r="A146" s="73" t="s">
        <v>116</v>
      </c>
      <c r="B146" s="74">
        <v>1020</v>
      </c>
      <c r="C146" s="73" t="s">
        <v>42</v>
      </c>
      <c r="D146" s="75">
        <v>1300</v>
      </c>
    </row>
    <row r="147" spans="1:4" x14ac:dyDescent="0.15">
      <c r="A147" s="73" t="s">
        <v>117</v>
      </c>
      <c r="B147" s="74">
        <v>3650</v>
      </c>
      <c r="C147" s="73" t="s">
        <v>20</v>
      </c>
      <c r="D147" s="75">
        <v>900</v>
      </c>
    </row>
    <row r="148" spans="1:4" x14ac:dyDescent="0.15">
      <c r="A148" s="73" t="s">
        <v>118</v>
      </c>
      <c r="B148" s="74">
        <v>20193001</v>
      </c>
      <c r="C148" s="73" t="s">
        <v>20</v>
      </c>
      <c r="D148" s="75">
        <v>1200</v>
      </c>
    </row>
    <row r="149" spans="1:4" x14ac:dyDescent="0.15">
      <c r="A149" s="73" t="s">
        <v>119</v>
      </c>
      <c r="B149" s="74">
        <v>7230</v>
      </c>
      <c r="C149" s="73" t="s">
        <v>6</v>
      </c>
      <c r="D149" s="75">
        <v>2800</v>
      </c>
    </row>
    <row r="150" spans="1:4" x14ac:dyDescent="0.15">
      <c r="A150" s="73" t="s">
        <v>120</v>
      </c>
      <c r="B150" s="74">
        <v>3500</v>
      </c>
      <c r="C150" s="73" t="s">
        <v>20</v>
      </c>
      <c r="D150" s="75">
        <v>3100</v>
      </c>
    </row>
    <row r="151" spans="1:4" x14ac:dyDescent="0.15">
      <c r="A151" s="73" t="s">
        <v>121</v>
      </c>
      <c r="B151" s="74">
        <v>2120</v>
      </c>
      <c r="C151" s="73" t="s">
        <v>52</v>
      </c>
      <c r="D151" s="75">
        <v>500</v>
      </c>
    </row>
    <row r="152" spans="1:4" x14ac:dyDescent="0.15">
      <c r="A152" s="73" t="s">
        <v>122</v>
      </c>
      <c r="B152" s="74">
        <v>2060</v>
      </c>
      <c r="C152" s="73" t="s">
        <v>52</v>
      </c>
      <c r="D152" s="75">
        <v>1000</v>
      </c>
    </row>
    <row r="153" spans="1:4" x14ac:dyDescent="0.15">
      <c r="A153" s="73" t="s">
        <v>123</v>
      </c>
      <c r="B153" s="74">
        <v>6600</v>
      </c>
      <c r="C153" s="73" t="s">
        <v>3</v>
      </c>
      <c r="D153" s="75">
        <v>500</v>
      </c>
    </row>
    <row r="154" spans="1:4" x14ac:dyDescent="0.15">
      <c r="A154" s="73" t="s">
        <v>124</v>
      </c>
      <c r="B154" s="74">
        <v>4586</v>
      </c>
      <c r="C154" s="73" t="s">
        <v>11</v>
      </c>
      <c r="D154" s="75">
        <v>500</v>
      </c>
    </row>
    <row r="155" spans="1:4" x14ac:dyDescent="0.15">
      <c r="A155" s="73" t="s">
        <v>125</v>
      </c>
      <c r="B155" s="74">
        <v>20206010</v>
      </c>
      <c r="C155" s="73" t="s">
        <v>3</v>
      </c>
      <c r="D155" s="75">
        <v>200</v>
      </c>
    </row>
    <row r="156" spans="1:4" x14ac:dyDescent="0.15">
      <c r="A156" s="73" t="s">
        <v>126</v>
      </c>
      <c r="B156" s="74">
        <v>3280</v>
      </c>
      <c r="C156" s="73" t="s">
        <v>20</v>
      </c>
      <c r="D156" s="75">
        <v>550</v>
      </c>
    </row>
    <row r="157" spans="1:4" x14ac:dyDescent="0.15">
      <c r="A157" s="73" t="s">
        <v>127</v>
      </c>
      <c r="B157" s="74">
        <v>4860</v>
      </c>
      <c r="C157" s="73" t="s">
        <v>11</v>
      </c>
      <c r="D157" s="75">
        <v>550</v>
      </c>
    </row>
    <row r="158" spans="1:4" x14ac:dyDescent="0.15">
      <c r="A158" s="73" t="s">
        <v>263</v>
      </c>
      <c r="B158" s="74">
        <v>20246001</v>
      </c>
      <c r="C158" s="73" t="s">
        <v>3</v>
      </c>
      <c r="D158" s="75">
        <v>550</v>
      </c>
    </row>
    <row r="159" spans="1:4" x14ac:dyDescent="0.15">
      <c r="A159" s="73" t="s">
        <v>128</v>
      </c>
      <c r="B159" s="74">
        <v>4130</v>
      </c>
      <c r="C159" s="73" t="s">
        <v>11</v>
      </c>
      <c r="D159" s="75">
        <v>550</v>
      </c>
    </row>
    <row r="160" spans="1:4" x14ac:dyDescent="0.15">
      <c r="A160" s="73" t="s">
        <v>129</v>
      </c>
      <c r="B160" s="74">
        <v>4510</v>
      </c>
      <c r="C160" s="73" t="s">
        <v>11</v>
      </c>
      <c r="D160" s="75">
        <v>500</v>
      </c>
    </row>
    <row r="161" spans="1:4" x14ac:dyDescent="0.15">
      <c r="A161" s="73" t="s">
        <v>130</v>
      </c>
      <c r="B161" s="74">
        <v>4140</v>
      </c>
      <c r="C161" s="73" t="s">
        <v>11</v>
      </c>
      <c r="D161" s="75">
        <v>750</v>
      </c>
    </row>
    <row r="162" spans="1:4" x14ac:dyDescent="0.15">
      <c r="A162" s="73" t="s">
        <v>131</v>
      </c>
      <c r="B162" s="74">
        <v>4570</v>
      </c>
      <c r="C162" s="73" t="s">
        <v>11</v>
      </c>
      <c r="D162" s="75">
        <v>500</v>
      </c>
    </row>
    <row r="163" spans="1:4" x14ac:dyDescent="0.15">
      <c r="A163" s="73" t="s">
        <v>264</v>
      </c>
      <c r="B163" s="74">
        <v>7190</v>
      </c>
      <c r="C163" s="73" t="s">
        <v>6</v>
      </c>
      <c r="D163" s="75">
        <v>5000</v>
      </c>
    </row>
    <row r="164" spans="1:4" x14ac:dyDescent="0.15">
      <c r="A164" s="73" t="s">
        <v>265</v>
      </c>
      <c r="B164" s="74">
        <v>20244004</v>
      </c>
      <c r="C164" s="73" t="s">
        <v>11</v>
      </c>
      <c r="D164" s="75">
        <v>800</v>
      </c>
    </row>
    <row r="165" spans="1:4" x14ac:dyDescent="0.15">
      <c r="A165" s="73" t="s">
        <v>132</v>
      </c>
      <c r="B165" s="74">
        <v>20187015</v>
      </c>
      <c r="C165" s="73" t="s">
        <v>6</v>
      </c>
      <c r="D165" s="75">
        <v>250</v>
      </c>
    </row>
    <row r="166" spans="1:4" x14ac:dyDescent="0.15">
      <c r="A166" s="73" t="s">
        <v>133</v>
      </c>
      <c r="B166" s="74">
        <v>3300</v>
      </c>
      <c r="C166" s="73" t="s">
        <v>20</v>
      </c>
      <c r="D166" s="75">
        <v>600</v>
      </c>
    </row>
    <row r="167" spans="1:4" x14ac:dyDescent="0.15">
      <c r="A167" s="73" t="s">
        <v>134</v>
      </c>
      <c r="B167" s="74">
        <v>4150</v>
      </c>
      <c r="C167" s="73" t="s">
        <v>11</v>
      </c>
      <c r="D167" s="75">
        <v>500</v>
      </c>
    </row>
    <row r="168" spans="1:4" x14ac:dyDescent="0.15">
      <c r="A168" s="73" t="s">
        <v>266</v>
      </c>
      <c r="B168" s="74">
        <v>20244002</v>
      </c>
      <c r="C168" s="73" t="s">
        <v>11</v>
      </c>
      <c r="D168" s="75">
        <v>1200</v>
      </c>
    </row>
    <row r="169" spans="1:4" x14ac:dyDescent="0.15">
      <c r="A169" s="73" t="s">
        <v>135</v>
      </c>
      <c r="B169" s="74">
        <v>20194004</v>
      </c>
      <c r="C169" s="73" t="s">
        <v>11</v>
      </c>
      <c r="D169" s="75">
        <v>1400</v>
      </c>
    </row>
    <row r="170" spans="1:4" x14ac:dyDescent="0.15">
      <c r="A170" s="73" t="s">
        <v>267</v>
      </c>
      <c r="B170" s="74">
        <v>20254001</v>
      </c>
      <c r="C170" s="73" t="s">
        <v>268</v>
      </c>
      <c r="D170" s="75">
        <v>1500</v>
      </c>
    </row>
    <row r="171" spans="1:4" x14ac:dyDescent="0.15">
      <c r="A171" s="73" t="s">
        <v>136</v>
      </c>
      <c r="B171" s="74">
        <v>3630</v>
      </c>
      <c r="C171" s="73" t="s">
        <v>20</v>
      </c>
      <c r="D171" s="75">
        <v>350</v>
      </c>
    </row>
    <row r="172" spans="1:4" x14ac:dyDescent="0.15">
      <c r="A172" s="73" t="s">
        <v>137</v>
      </c>
      <c r="B172" s="74">
        <v>7150</v>
      </c>
      <c r="C172" s="73" t="s">
        <v>6</v>
      </c>
      <c r="D172" s="75">
        <v>300</v>
      </c>
    </row>
    <row r="173" spans="1:4" x14ac:dyDescent="0.15">
      <c r="A173" s="73" t="s">
        <v>269</v>
      </c>
      <c r="B173" s="74">
        <v>4480</v>
      </c>
      <c r="C173" s="73" t="s">
        <v>11</v>
      </c>
      <c r="D173" s="75">
        <v>2000</v>
      </c>
    </row>
    <row r="174" spans="1:4" x14ac:dyDescent="0.15">
      <c r="A174" s="73" t="s">
        <v>138</v>
      </c>
      <c r="B174" s="74">
        <v>4290</v>
      </c>
      <c r="C174" s="73" t="s">
        <v>11</v>
      </c>
      <c r="D174" s="75">
        <v>550</v>
      </c>
    </row>
    <row r="175" spans="1:4" x14ac:dyDescent="0.15">
      <c r="A175" s="73" t="s">
        <v>139</v>
      </c>
      <c r="B175" s="74">
        <v>20177006</v>
      </c>
      <c r="C175" s="73" t="s">
        <v>6</v>
      </c>
      <c r="D175" s="75">
        <v>1000</v>
      </c>
    </row>
    <row r="176" spans="1:4" x14ac:dyDescent="0.15">
      <c r="A176" s="73" t="s">
        <v>140</v>
      </c>
      <c r="B176" s="74">
        <v>4910</v>
      </c>
      <c r="C176" s="73" t="s">
        <v>11</v>
      </c>
      <c r="D176" s="75">
        <v>1400</v>
      </c>
    </row>
    <row r="177" spans="1:4" x14ac:dyDescent="0.15">
      <c r="A177" s="73" t="s">
        <v>141</v>
      </c>
      <c r="B177" s="74">
        <v>4582</v>
      </c>
      <c r="C177" s="73" t="s">
        <v>11</v>
      </c>
      <c r="D177" s="75">
        <v>550</v>
      </c>
    </row>
    <row r="178" spans="1:4" x14ac:dyDescent="0.15">
      <c r="A178" s="73" t="s">
        <v>142</v>
      </c>
      <c r="B178" s="74">
        <v>3310</v>
      </c>
      <c r="C178" s="73" t="s">
        <v>20</v>
      </c>
      <c r="D178" s="75">
        <v>1500</v>
      </c>
    </row>
    <row r="179" spans="1:4" x14ac:dyDescent="0.15">
      <c r="A179" s="73" t="s">
        <v>143</v>
      </c>
      <c r="B179" s="74">
        <v>4720</v>
      </c>
      <c r="C179" s="73" t="s">
        <v>11</v>
      </c>
      <c r="D179" s="75">
        <v>600</v>
      </c>
    </row>
    <row r="180" spans="1:4" x14ac:dyDescent="0.15">
      <c r="A180" s="73" t="s">
        <v>144</v>
      </c>
      <c r="B180" s="74">
        <v>4250</v>
      </c>
      <c r="C180" s="73" t="s">
        <v>11</v>
      </c>
      <c r="D180" s="75">
        <v>500</v>
      </c>
    </row>
    <row r="181" spans="1:4" x14ac:dyDescent="0.15">
      <c r="A181" s="73" t="s">
        <v>145</v>
      </c>
      <c r="B181" s="74">
        <v>4820</v>
      </c>
      <c r="C181" s="73" t="s">
        <v>11</v>
      </c>
      <c r="D181" s="75">
        <v>1500</v>
      </c>
    </row>
    <row r="182" spans="1:4" x14ac:dyDescent="0.15">
      <c r="A182" s="73" t="s">
        <v>270</v>
      </c>
      <c r="B182" s="74">
        <v>7110</v>
      </c>
      <c r="C182" s="73" t="s">
        <v>6</v>
      </c>
      <c r="D182" s="75">
        <v>1100</v>
      </c>
    </row>
    <row r="183" spans="1:4" x14ac:dyDescent="0.15">
      <c r="A183" s="73" t="s">
        <v>146</v>
      </c>
      <c r="B183" s="74">
        <v>5150</v>
      </c>
      <c r="C183" s="73" t="s">
        <v>1</v>
      </c>
      <c r="D183" s="75">
        <v>1200</v>
      </c>
    </row>
    <row r="184" spans="1:4" x14ac:dyDescent="0.15">
      <c r="A184" s="73" t="s">
        <v>147</v>
      </c>
      <c r="B184" s="74">
        <v>20193002</v>
      </c>
      <c r="C184" s="73" t="s">
        <v>20</v>
      </c>
      <c r="D184" s="75">
        <v>1300</v>
      </c>
    </row>
    <row r="185" spans="1:4" x14ac:dyDescent="0.15">
      <c r="A185" s="73" t="s">
        <v>148</v>
      </c>
      <c r="B185" s="74">
        <v>20204002</v>
      </c>
      <c r="C185" s="73" t="s">
        <v>11</v>
      </c>
      <c r="D185" s="75">
        <v>2400</v>
      </c>
    </row>
    <row r="186" spans="1:4" x14ac:dyDescent="0.15">
      <c r="A186" s="73" t="s">
        <v>149</v>
      </c>
      <c r="B186" s="74">
        <v>4370</v>
      </c>
      <c r="C186" s="73" t="s">
        <v>11</v>
      </c>
      <c r="D186" s="75">
        <v>550</v>
      </c>
    </row>
    <row r="187" spans="1:4" x14ac:dyDescent="0.15">
      <c r="A187" s="73" t="s">
        <v>150</v>
      </c>
      <c r="B187" s="74">
        <v>20197014</v>
      </c>
      <c r="C187" s="73" t="s">
        <v>6</v>
      </c>
      <c r="D187" s="75">
        <v>3700</v>
      </c>
    </row>
    <row r="188" spans="1:4" x14ac:dyDescent="0.15">
      <c r="A188" s="73" t="s">
        <v>151</v>
      </c>
      <c r="B188" s="74">
        <v>20187012</v>
      </c>
      <c r="C188" s="73" t="s">
        <v>6</v>
      </c>
      <c r="D188" s="75">
        <v>200</v>
      </c>
    </row>
    <row r="189" spans="1:4" x14ac:dyDescent="0.15">
      <c r="A189" s="73" t="s">
        <v>273</v>
      </c>
      <c r="B189" s="74">
        <v>5120</v>
      </c>
      <c r="C189" s="73" t="s">
        <v>1</v>
      </c>
      <c r="D189" s="75">
        <v>4000</v>
      </c>
    </row>
    <row r="190" spans="1:4" x14ac:dyDescent="0.15">
      <c r="A190" s="73" t="s">
        <v>274</v>
      </c>
      <c r="B190" s="74">
        <v>5140</v>
      </c>
      <c r="C190" s="73" t="s">
        <v>1</v>
      </c>
      <c r="D190" s="75">
        <v>2600</v>
      </c>
    </row>
    <row r="191" spans="1:4" x14ac:dyDescent="0.15">
      <c r="A191" s="73" t="s">
        <v>275</v>
      </c>
      <c r="B191" s="74">
        <v>3590</v>
      </c>
      <c r="C191" s="73" t="s">
        <v>20</v>
      </c>
      <c r="D191" s="75">
        <v>700</v>
      </c>
    </row>
    <row r="192" spans="1:4" x14ac:dyDescent="0.15">
      <c r="A192" s="73" t="s">
        <v>276</v>
      </c>
      <c r="B192" s="74">
        <v>20227002</v>
      </c>
      <c r="C192" s="73" t="s">
        <v>6</v>
      </c>
      <c r="D192" s="75">
        <v>3000</v>
      </c>
    </row>
    <row r="193" spans="1:4" x14ac:dyDescent="0.15">
      <c r="A193" s="73" t="s">
        <v>152</v>
      </c>
      <c r="B193" s="74">
        <v>20224008</v>
      </c>
      <c r="C193" s="73" t="s">
        <v>11</v>
      </c>
      <c r="D193" s="75">
        <v>2800</v>
      </c>
    </row>
    <row r="194" spans="1:4" x14ac:dyDescent="0.15">
      <c r="A194" s="73" t="s">
        <v>153</v>
      </c>
      <c r="B194" s="74">
        <v>2100</v>
      </c>
      <c r="C194" s="73" t="s">
        <v>52</v>
      </c>
      <c r="D194" s="75">
        <v>1600</v>
      </c>
    </row>
    <row r="195" spans="1:4" x14ac:dyDescent="0.15">
      <c r="A195" s="73" t="s">
        <v>154</v>
      </c>
      <c r="B195" s="74">
        <v>2140</v>
      </c>
      <c r="C195" s="73" t="s">
        <v>52</v>
      </c>
      <c r="D195" s="75">
        <v>1400</v>
      </c>
    </row>
    <row r="196" spans="1:4" x14ac:dyDescent="0.15">
      <c r="A196" s="73" t="s">
        <v>155</v>
      </c>
      <c r="B196" s="74">
        <v>2110</v>
      </c>
      <c r="C196" s="73" t="s">
        <v>52</v>
      </c>
      <c r="D196" s="75">
        <v>550</v>
      </c>
    </row>
    <row r="197" spans="1:4" x14ac:dyDescent="0.15">
      <c r="A197" s="73" t="s">
        <v>156</v>
      </c>
      <c r="B197" s="74">
        <v>4450</v>
      </c>
      <c r="C197" s="73" t="s">
        <v>11</v>
      </c>
      <c r="D197" s="75">
        <v>500</v>
      </c>
    </row>
    <row r="198" spans="1:4" x14ac:dyDescent="0.15">
      <c r="A198" s="73" t="s">
        <v>157</v>
      </c>
      <c r="B198" s="74">
        <v>3580</v>
      </c>
      <c r="C198" s="73" t="s">
        <v>20</v>
      </c>
      <c r="D198" s="75">
        <v>600</v>
      </c>
    </row>
    <row r="199" spans="1:4" x14ac:dyDescent="0.15">
      <c r="A199" s="73" t="s">
        <v>158</v>
      </c>
      <c r="B199" s="74">
        <v>3350</v>
      </c>
      <c r="C199" s="73" t="s">
        <v>20</v>
      </c>
      <c r="D199" s="75">
        <v>650</v>
      </c>
    </row>
    <row r="200" spans="1:4" x14ac:dyDescent="0.15">
      <c r="A200" s="73" t="s">
        <v>159</v>
      </c>
      <c r="B200" s="74">
        <v>2080</v>
      </c>
      <c r="C200" s="73" t="s">
        <v>52</v>
      </c>
      <c r="D200" s="75">
        <v>1800</v>
      </c>
    </row>
    <row r="201" spans="1:4" x14ac:dyDescent="0.15">
      <c r="A201" s="73" t="s">
        <v>160</v>
      </c>
      <c r="B201" s="74">
        <v>20187014</v>
      </c>
      <c r="C201" s="73" t="s">
        <v>6</v>
      </c>
      <c r="D201" s="75">
        <v>250</v>
      </c>
    </row>
    <row r="202" spans="1:4" x14ac:dyDescent="0.15">
      <c r="A202" s="73" t="s">
        <v>277</v>
      </c>
      <c r="B202" s="74">
        <v>7250</v>
      </c>
      <c r="C202" s="73" t="s">
        <v>6</v>
      </c>
      <c r="D202" s="75">
        <v>1300</v>
      </c>
    </row>
    <row r="203" spans="1:4" x14ac:dyDescent="0.15">
      <c r="A203" s="73" t="s">
        <v>278</v>
      </c>
      <c r="B203" s="74">
        <v>20251001</v>
      </c>
      <c r="C203" s="73" t="s">
        <v>42</v>
      </c>
      <c r="D203" s="75">
        <v>1000</v>
      </c>
    </row>
    <row r="204" spans="1:4" x14ac:dyDescent="0.15">
      <c r="A204" s="73" t="s">
        <v>161</v>
      </c>
      <c r="B204" s="74">
        <v>4890</v>
      </c>
      <c r="C204" s="73" t="s">
        <v>11</v>
      </c>
      <c r="D204" s="75">
        <v>1000</v>
      </c>
    </row>
    <row r="205" spans="1:4" x14ac:dyDescent="0.15">
      <c r="A205" s="73" t="s">
        <v>162</v>
      </c>
      <c r="B205" s="74">
        <v>3360</v>
      </c>
      <c r="C205" s="73" t="s">
        <v>20</v>
      </c>
      <c r="D205" s="75">
        <v>600</v>
      </c>
    </row>
    <row r="206" spans="1:4" x14ac:dyDescent="0.15">
      <c r="A206" s="73" t="s">
        <v>163</v>
      </c>
      <c r="B206" s="74">
        <v>4550</v>
      </c>
      <c r="C206" s="73" t="s">
        <v>11</v>
      </c>
      <c r="D206" s="75">
        <v>550</v>
      </c>
    </row>
    <row r="207" spans="1:4" x14ac:dyDescent="0.15">
      <c r="A207" s="73" t="s">
        <v>164</v>
      </c>
      <c r="B207" s="74">
        <v>4940</v>
      </c>
      <c r="C207" s="73" t="s">
        <v>11</v>
      </c>
      <c r="D207" s="75">
        <v>600</v>
      </c>
    </row>
    <row r="208" spans="1:4" x14ac:dyDescent="0.15">
      <c r="A208" s="73" t="s">
        <v>165</v>
      </c>
      <c r="B208" s="74">
        <v>3750</v>
      </c>
      <c r="C208" s="73" t="s">
        <v>20</v>
      </c>
      <c r="D208" s="75">
        <v>400</v>
      </c>
    </row>
    <row r="209" spans="1:4" x14ac:dyDescent="0.15">
      <c r="A209" s="73" t="s">
        <v>166</v>
      </c>
      <c r="B209" s="74">
        <v>3760</v>
      </c>
      <c r="C209" s="73" t="s">
        <v>20</v>
      </c>
      <c r="D209" s="75">
        <v>400</v>
      </c>
    </row>
    <row r="210" spans="1:4" x14ac:dyDescent="0.15">
      <c r="A210" s="73" t="s">
        <v>167</v>
      </c>
      <c r="B210" s="74">
        <v>3390</v>
      </c>
      <c r="C210" s="73" t="s">
        <v>20</v>
      </c>
      <c r="D210" s="75">
        <v>500</v>
      </c>
    </row>
    <row r="211" spans="1:4" x14ac:dyDescent="0.15">
      <c r="A211" s="73" t="s">
        <v>168</v>
      </c>
      <c r="B211" s="74">
        <v>20173001</v>
      </c>
      <c r="C211" s="73" t="s">
        <v>20</v>
      </c>
      <c r="D211" s="75">
        <v>2000</v>
      </c>
    </row>
    <row r="212" spans="1:4" x14ac:dyDescent="0.15">
      <c r="A212" s="73" t="s">
        <v>279</v>
      </c>
      <c r="B212" s="74">
        <v>20244007</v>
      </c>
      <c r="C212" s="73" t="s">
        <v>11</v>
      </c>
      <c r="D212" s="75">
        <v>1800</v>
      </c>
    </row>
    <row r="213" spans="1:4" x14ac:dyDescent="0.15">
      <c r="A213" s="73" t="s">
        <v>280</v>
      </c>
      <c r="B213" s="74">
        <v>4950</v>
      </c>
      <c r="C213" s="73" t="s">
        <v>11</v>
      </c>
      <c r="D213" s="75">
        <v>800</v>
      </c>
    </row>
    <row r="214" spans="1:4" x14ac:dyDescent="0.15">
      <c r="A214" s="73" t="s">
        <v>281</v>
      </c>
      <c r="B214" s="74">
        <v>20186004</v>
      </c>
      <c r="C214" s="73" t="s">
        <v>3</v>
      </c>
      <c r="D214" s="75">
        <v>1700</v>
      </c>
    </row>
    <row r="215" spans="1:4" x14ac:dyDescent="0.15">
      <c r="A215" s="73" t="s">
        <v>169</v>
      </c>
      <c r="B215" s="74">
        <v>3410</v>
      </c>
      <c r="C215" s="73" t="s">
        <v>20</v>
      </c>
      <c r="D215" s="75">
        <v>7600</v>
      </c>
    </row>
    <row r="216" spans="1:4" x14ac:dyDescent="0.15">
      <c r="A216" s="73" t="s">
        <v>170</v>
      </c>
      <c r="B216" s="74">
        <v>6490</v>
      </c>
      <c r="C216" s="73" t="s">
        <v>3</v>
      </c>
      <c r="D216" s="75">
        <v>650</v>
      </c>
    </row>
    <row r="217" spans="1:4" x14ac:dyDescent="0.15">
      <c r="A217" s="73" t="s">
        <v>171</v>
      </c>
      <c r="B217" s="74">
        <v>4960</v>
      </c>
      <c r="C217" s="73" t="s">
        <v>11</v>
      </c>
      <c r="D217" s="75">
        <v>1300</v>
      </c>
    </row>
    <row r="218" spans="1:4" x14ac:dyDescent="0.15">
      <c r="A218" s="73" t="s">
        <v>172</v>
      </c>
      <c r="B218" s="74">
        <v>20227013</v>
      </c>
      <c r="C218" s="73" t="s">
        <v>6</v>
      </c>
      <c r="D218" s="75">
        <v>1000</v>
      </c>
    </row>
    <row r="219" spans="1:4" x14ac:dyDescent="0.15">
      <c r="A219" s="73" t="s">
        <v>173</v>
      </c>
      <c r="B219" s="74">
        <v>20243003</v>
      </c>
      <c r="C219" s="73" t="s">
        <v>240</v>
      </c>
      <c r="D219" s="75">
        <v>1000</v>
      </c>
    </row>
    <row r="220" spans="1:4" x14ac:dyDescent="0.15">
      <c r="A220" s="73" t="s">
        <v>174</v>
      </c>
      <c r="B220" s="74">
        <v>20193003</v>
      </c>
      <c r="C220" s="73" t="s">
        <v>20</v>
      </c>
      <c r="D220" s="75">
        <v>500</v>
      </c>
    </row>
    <row r="221" spans="1:4" x14ac:dyDescent="0.15">
      <c r="A221" s="73" t="s">
        <v>175</v>
      </c>
      <c r="B221" s="74">
        <v>3440</v>
      </c>
      <c r="C221" s="73" t="s">
        <v>20</v>
      </c>
      <c r="D221" s="75">
        <v>1200</v>
      </c>
    </row>
    <row r="222" spans="1:4" x14ac:dyDescent="0.15">
      <c r="A222" s="73" t="s">
        <v>176</v>
      </c>
      <c r="B222" s="74">
        <v>4380</v>
      </c>
      <c r="C222" s="73" t="s">
        <v>11</v>
      </c>
      <c r="D222" s="75">
        <v>500</v>
      </c>
    </row>
    <row r="223" spans="1:4" x14ac:dyDescent="0.15">
      <c r="A223" s="73" t="s">
        <v>177</v>
      </c>
      <c r="B223" s="74">
        <v>3670</v>
      </c>
      <c r="C223" s="73" t="s">
        <v>6</v>
      </c>
      <c r="D223" s="75">
        <v>3100</v>
      </c>
    </row>
    <row r="224" spans="1:4" x14ac:dyDescent="0.15">
      <c r="A224" s="73" t="s">
        <v>178</v>
      </c>
      <c r="B224" s="74">
        <v>3680</v>
      </c>
      <c r="C224" s="73" t="s">
        <v>6</v>
      </c>
      <c r="D224" s="75">
        <v>1800</v>
      </c>
    </row>
    <row r="225" spans="1:4" x14ac:dyDescent="0.15">
      <c r="A225" s="73" t="s">
        <v>179</v>
      </c>
      <c r="B225" s="74">
        <v>6440</v>
      </c>
      <c r="C225" s="73" t="s">
        <v>3</v>
      </c>
      <c r="D225" s="75">
        <v>500</v>
      </c>
    </row>
    <row r="226" spans="1:4" x14ac:dyDescent="0.15">
      <c r="A226" s="73" t="s">
        <v>180</v>
      </c>
      <c r="B226" s="74">
        <v>3640</v>
      </c>
      <c r="C226" s="73" t="s">
        <v>20</v>
      </c>
      <c r="D226" s="75">
        <v>550</v>
      </c>
    </row>
    <row r="227" spans="1:4" x14ac:dyDescent="0.15">
      <c r="A227" s="73" t="s">
        <v>181</v>
      </c>
      <c r="B227" s="74">
        <v>4430</v>
      </c>
      <c r="C227" s="73" t="s">
        <v>11</v>
      </c>
      <c r="D227" s="75">
        <v>550</v>
      </c>
    </row>
    <row r="228" spans="1:4" x14ac:dyDescent="0.15">
      <c r="A228" s="73" t="s">
        <v>182</v>
      </c>
      <c r="B228" s="74">
        <v>20196013</v>
      </c>
      <c r="C228" s="73" t="s">
        <v>3</v>
      </c>
      <c r="D228" s="75">
        <v>350</v>
      </c>
    </row>
    <row r="229" spans="1:4" x14ac:dyDescent="0.15">
      <c r="A229" s="73" t="s">
        <v>183</v>
      </c>
      <c r="B229" s="74">
        <v>6310</v>
      </c>
      <c r="C229" s="73" t="s">
        <v>3</v>
      </c>
      <c r="D229" s="75">
        <v>500</v>
      </c>
    </row>
    <row r="230" spans="1:4" x14ac:dyDescent="0.15">
      <c r="A230" s="73" t="s">
        <v>282</v>
      </c>
      <c r="B230" s="74">
        <v>7040</v>
      </c>
      <c r="C230" s="73" t="s">
        <v>6</v>
      </c>
      <c r="D230" s="75">
        <v>2900</v>
      </c>
    </row>
    <row r="231" spans="1:4" x14ac:dyDescent="0.15">
      <c r="A231" s="73" t="s">
        <v>184</v>
      </c>
      <c r="B231" s="74">
        <v>20195008</v>
      </c>
      <c r="C231" s="73" t="s">
        <v>1</v>
      </c>
      <c r="D231" s="75">
        <v>1800</v>
      </c>
    </row>
    <row r="232" spans="1:4" x14ac:dyDescent="0.15">
      <c r="A232" s="73" t="s">
        <v>185</v>
      </c>
      <c r="B232" s="74">
        <v>20187008</v>
      </c>
      <c r="C232" s="73" t="s">
        <v>6</v>
      </c>
      <c r="D232" s="75">
        <v>3400</v>
      </c>
    </row>
    <row r="233" spans="1:4" x14ac:dyDescent="0.15">
      <c r="A233" s="73" t="s">
        <v>283</v>
      </c>
      <c r="B233" s="74">
        <v>20194005</v>
      </c>
      <c r="C233" s="73" t="s">
        <v>11</v>
      </c>
      <c r="D233" s="75">
        <v>1600</v>
      </c>
    </row>
    <row r="234" spans="1:4" x14ac:dyDescent="0.15">
      <c r="A234" s="73" t="s">
        <v>186</v>
      </c>
      <c r="B234" s="74">
        <v>20225010</v>
      </c>
      <c r="C234" s="73" t="s">
        <v>1</v>
      </c>
      <c r="D234" s="75">
        <v>3100</v>
      </c>
    </row>
    <row r="235" spans="1:4" x14ac:dyDescent="0.15">
      <c r="A235" s="73" t="s">
        <v>284</v>
      </c>
      <c r="B235" s="74">
        <v>20253600</v>
      </c>
      <c r="C235" s="73" t="s">
        <v>20</v>
      </c>
      <c r="D235" s="75">
        <v>1600</v>
      </c>
    </row>
    <row r="236" spans="1:4" x14ac:dyDescent="0.15">
      <c r="A236" s="73" t="s">
        <v>187</v>
      </c>
      <c r="B236" s="74">
        <v>6620</v>
      </c>
      <c r="C236" s="73" t="s">
        <v>3</v>
      </c>
      <c r="D236" s="75">
        <v>500</v>
      </c>
    </row>
    <row r="237" spans="1:4" x14ac:dyDescent="0.15">
      <c r="A237" s="73" t="s">
        <v>188</v>
      </c>
      <c r="B237" s="74">
        <v>4780</v>
      </c>
      <c r="C237" s="73" t="s">
        <v>11</v>
      </c>
      <c r="D237" s="75">
        <v>700</v>
      </c>
    </row>
    <row r="238" spans="1:4" x14ac:dyDescent="0.15">
      <c r="A238" s="73" t="s">
        <v>189</v>
      </c>
      <c r="B238" s="74">
        <v>20187013</v>
      </c>
      <c r="C238" s="73" t="s">
        <v>6</v>
      </c>
      <c r="D238" s="75">
        <v>250</v>
      </c>
    </row>
    <row r="239" spans="1:4" x14ac:dyDescent="0.15">
      <c r="A239" s="73" t="s">
        <v>190</v>
      </c>
      <c r="B239" s="74">
        <v>20175002</v>
      </c>
      <c r="C239" s="73" t="s">
        <v>1</v>
      </c>
      <c r="D239" s="75">
        <v>2600</v>
      </c>
    </row>
    <row r="240" spans="1:4" x14ac:dyDescent="0.15">
      <c r="A240" s="73" t="s">
        <v>191</v>
      </c>
      <c r="B240" s="74">
        <v>7210</v>
      </c>
      <c r="C240" s="73" t="s">
        <v>6</v>
      </c>
      <c r="D240" s="75">
        <v>1300</v>
      </c>
    </row>
    <row r="241" spans="1:4" x14ac:dyDescent="0.15">
      <c r="A241" s="73" t="s">
        <v>192</v>
      </c>
      <c r="B241" s="74">
        <v>20187009</v>
      </c>
      <c r="C241" s="73" t="s">
        <v>6</v>
      </c>
      <c r="D241" s="75">
        <v>1900</v>
      </c>
    </row>
    <row r="242" spans="1:4" x14ac:dyDescent="0.15">
      <c r="A242" s="73" t="s">
        <v>193</v>
      </c>
      <c r="B242" s="74">
        <v>6320</v>
      </c>
      <c r="C242" s="73" t="s">
        <v>3</v>
      </c>
      <c r="D242" s="75">
        <v>450</v>
      </c>
    </row>
    <row r="243" spans="1:4" x14ac:dyDescent="0.15">
      <c r="A243" s="77" t="s">
        <v>194</v>
      </c>
      <c r="B243" s="78">
        <v>2130</v>
      </c>
      <c r="C243" s="77" t="s">
        <v>52</v>
      </c>
      <c r="D243" s="79">
        <v>550</v>
      </c>
    </row>
  </sheetData>
  <sheetProtection algorithmName="SHA-512" hashValue="0VxLgtjxq6ZArv/dYmFXFbs6G1b7OcXhqQ+MsoVc5B0PBQ2csI/pf4MTuKNsX9rNr9sFUQvZKNUd9NB0BK68iA==" saltValue="Wno3aP2k9gW+OwR/Udc1yw==" spinCount="100000" sheet="1" objects="1" scenarios="1" selectLockedCells="1" selectUnlockedCells="1"/>
  <phoneticPr fontId="7"/>
  <printOptions horizontalCentered="1"/>
  <pageMargins left="0.78740157480314965" right="0.78740157480314965" top="0.98425196850393704" bottom="0.98425196850393704" header="0.51181102362204722" footer="0.51181102362204722"/>
  <pageSetup paperSize="9" fitToHeight="4" orientation="portrait" blackAndWhite="1" r:id="rId1"/>
  <headerFooter alignWithMargins="0">
    <oddHeader>&amp;C令和5年度版</oddHeader>
    <oddFooter>&amp;P ページ</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617"/>
  <sheetViews>
    <sheetView workbookViewId="0">
      <selection activeCell="J14" sqref="J14:K14"/>
    </sheetView>
  </sheetViews>
  <sheetFormatPr defaultColWidth="9.33203125" defaultRowHeight="13.5" x14ac:dyDescent="0.2"/>
  <cols>
    <col min="1" max="1" width="15.33203125" style="6" bestFit="1" customWidth="1"/>
    <col min="2" max="16384" width="9.33203125" style="6"/>
  </cols>
  <sheetData>
    <row r="1" spans="1:3" x14ac:dyDescent="0.2">
      <c r="A1" s="6" t="s">
        <v>289</v>
      </c>
      <c r="C1" s="69" t="b">
        <v>0</v>
      </c>
    </row>
    <row r="2" spans="1:3" x14ac:dyDescent="0.2">
      <c r="A2" s="5">
        <v>45292</v>
      </c>
    </row>
    <row r="3" spans="1:3" x14ac:dyDescent="0.2">
      <c r="A3" s="5">
        <v>45293</v>
      </c>
    </row>
    <row r="4" spans="1:3" x14ac:dyDescent="0.2">
      <c r="A4" s="5">
        <v>45294</v>
      </c>
    </row>
    <row r="5" spans="1:3" x14ac:dyDescent="0.2">
      <c r="A5" s="5">
        <v>45299</v>
      </c>
    </row>
    <row r="6" spans="1:3" x14ac:dyDescent="0.2">
      <c r="A6" s="5">
        <v>45333</v>
      </c>
    </row>
    <row r="7" spans="1:3" x14ac:dyDescent="0.2">
      <c r="A7" s="5">
        <v>45334</v>
      </c>
    </row>
    <row r="8" spans="1:3" x14ac:dyDescent="0.2">
      <c r="A8" s="5">
        <v>45345</v>
      </c>
    </row>
    <row r="9" spans="1:3" x14ac:dyDescent="0.2">
      <c r="A9" s="5">
        <v>45371</v>
      </c>
    </row>
    <row r="10" spans="1:3" x14ac:dyDescent="0.2">
      <c r="A10" s="5">
        <v>45411</v>
      </c>
    </row>
    <row r="11" spans="1:3" x14ac:dyDescent="0.2">
      <c r="A11" s="5">
        <v>45415</v>
      </c>
    </row>
    <row r="12" spans="1:3" x14ac:dyDescent="0.2">
      <c r="A12" s="5">
        <v>45416</v>
      </c>
    </row>
    <row r="13" spans="1:3" x14ac:dyDescent="0.2">
      <c r="A13" s="5">
        <v>45417</v>
      </c>
    </row>
    <row r="14" spans="1:3" x14ac:dyDescent="0.2">
      <c r="A14" s="5">
        <v>45418</v>
      </c>
    </row>
    <row r="15" spans="1:3" x14ac:dyDescent="0.2">
      <c r="A15" s="5">
        <v>45488</v>
      </c>
    </row>
    <row r="16" spans="1:3" x14ac:dyDescent="0.2">
      <c r="A16" s="5">
        <v>45515</v>
      </c>
    </row>
    <row r="17" spans="1:1" x14ac:dyDescent="0.2">
      <c r="A17" s="5">
        <v>45516</v>
      </c>
    </row>
    <row r="18" spans="1:1" x14ac:dyDescent="0.2">
      <c r="A18" s="5">
        <v>45551</v>
      </c>
    </row>
    <row r="19" spans="1:1" x14ac:dyDescent="0.2">
      <c r="A19" s="5">
        <v>45557</v>
      </c>
    </row>
    <row r="20" spans="1:1" x14ac:dyDescent="0.2">
      <c r="A20" s="5">
        <v>45558</v>
      </c>
    </row>
    <row r="21" spans="1:1" x14ac:dyDescent="0.2">
      <c r="A21" s="5">
        <v>45579</v>
      </c>
    </row>
    <row r="22" spans="1:1" x14ac:dyDescent="0.2">
      <c r="A22" s="5">
        <v>45599</v>
      </c>
    </row>
    <row r="23" spans="1:1" x14ac:dyDescent="0.2">
      <c r="A23" s="5">
        <v>45600</v>
      </c>
    </row>
    <row r="24" spans="1:1" x14ac:dyDescent="0.2">
      <c r="A24" s="5">
        <v>45619</v>
      </c>
    </row>
    <row r="25" spans="1:1" x14ac:dyDescent="0.2">
      <c r="A25" s="5">
        <v>45655</v>
      </c>
    </row>
    <row r="26" spans="1:1" x14ac:dyDescent="0.2">
      <c r="A26" s="5">
        <v>45656</v>
      </c>
    </row>
    <row r="27" spans="1:1" x14ac:dyDescent="0.2">
      <c r="A27" s="5">
        <v>45657</v>
      </c>
    </row>
    <row r="28" spans="1:1" x14ac:dyDescent="0.2">
      <c r="A28" s="5">
        <v>45658</v>
      </c>
    </row>
    <row r="29" spans="1:1" x14ac:dyDescent="0.2">
      <c r="A29" s="5">
        <v>45659</v>
      </c>
    </row>
    <row r="30" spans="1:1" x14ac:dyDescent="0.2">
      <c r="A30" s="5">
        <v>45660</v>
      </c>
    </row>
    <row r="31" spans="1:1" x14ac:dyDescent="0.2">
      <c r="A31" s="5">
        <v>45670</v>
      </c>
    </row>
    <row r="32" spans="1:1" x14ac:dyDescent="0.2">
      <c r="A32" s="5">
        <v>45699</v>
      </c>
    </row>
    <row r="33" spans="1:1" x14ac:dyDescent="0.2">
      <c r="A33" s="5">
        <v>45711</v>
      </c>
    </row>
    <row r="34" spans="1:1" x14ac:dyDescent="0.2">
      <c r="A34" s="5">
        <v>45712</v>
      </c>
    </row>
    <row r="35" spans="1:1" x14ac:dyDescent="0.2">
      <c r="A35" s="5">
        <v>45736</v>
      </c>
    </row>
    <row r="36" spans="1:1" x14ac:dyDescent="0.2">
      <c r="A36" s="5">
        <v>45776</v>
      </c>
    </row>
    <row r="37" spans="1:1" x14ac:dyDescent="0.2">
      <c r="A37" s="5">
        <v>45780</v>
      </c>
    </row>
    <row r="38" spans="1:1" x14ac:dyDescent="0.2">
      <c r="A38" s="5">
        <v>45781</v>
      </c>
    </row>
    <row r="39" spans="1:1" x14ac:dyDescent="0.2">
      <c r="A39" s="5">
        <v>45782</v>
      </c>
    </row>
    <row r="40" spans="1:1" x14ac:dyDescent="0.2">
      <c r="A40" s="5">
        <v>45783</v>
      </c>
    </row>
    <row r="41" spans="1:1" x14ac:dyDescent="0.2">
      <c r="A41" s="5">
        <v>45859</v>
      </c>
    </row>
    <row r="42" spans="1:1" x14ac:dyDescent="0.2">
      <c r="A42" s="5">
        <v>45880</v>
      </c>
    </row>
    <row r="43" spans="1:1" x14ac:dyDescent="0.2">
      <c r="A43" s="5">
        <v>45915</v>
      </c>
    </row>
    <row r="44" spans="1:1" x14ac:dyDescent="0.2">
      <c r="A44" s="5">
        <v>45923</v>
      </c>
    </row>
    <row r="45" spans="1:1" x14ac:dyDescent="0.2">
      <c r="A45" s="5">
        <v>45943</v>
      </c>
    </row>
    <row r="46" spans="1:1" x14ac:dyDescent="0.2">
      <c r="A46" s="5">
        <v>45964</v>
      </c>
    </row>
    <row r="47" spans="1:1" x14ac:dyDescent="0.2">
      <c r="A47" s="5">
        <v>45984</v>
      </c>
    </row>
    <row r="48" spans="1:1" x14ac:dyDescent="0.2">
      <c r="A48" s="5">
        <v>45985</v>
      </c>
    </row>
    <row r="49" spans="1:1" x14ac:dyDescent="0.2">
      <c r="A49" s="5">
        <v>46020</v>
      </c>
    </row>
    <row r="50" spans="1:1" x14ac:dyDescent="0.2">
      <c r="A50" s="5">
        <v>46021</v>
      </c>
    </row>
    <row r="51" spans="1:1" x14ac:dyDescent="0.2">
      <c r="A51" s="5">
        <v>46022</v>
      </c>
    </row>
    <row r="52" spans="1:1" x14ac:dyDescent="0.2">
      <c r="A52" s="5">
        <v>46023</v>
      </c>
    </row>
    <row r="53" spans="1:1" x14ac:dyDescent="0.2">
      <c r="A53" s="5">
        <v>46024</v>
      </c>
    </row>
    <row r="54" spans="1:1" x14ac:dyDescent="0.2">
      <c r="A54" s="5">
        <v>46025</v>
      </c>
    </row>
    <row r="55" spans="1:1" x14ac:dyDescent="0.2">
      <c r="A55" s="5">
        <v>46034</v>
      </c>
    </row>
    <row r="56" spans="1:1" x14ac:dyDescent="0.2">
      <c r="A56" s="5">
        <v>46064</v>
      </c>
    </row>
    <row r="57" spans="1:1" x14ac:dyDescent="0.2">
      <c r="A57" s="5">
        <v>46076</v>
      </c>
    </row>
    <row r="58" spans="1:1" x14ac:dyDescent="0.2">
      <c r="A58" s="5">
        <v>46101</v>
      </c>
    </row>
    <row r="59" spans="1:1" x14ac:dyDescent="0.2">
      <c r="A59" s="5">
        <v>46141</v>
      </c>
    </row>
    <row r="60" spans="1:1" x14ac:dyDescent="0.2">
      <c r="A60" s="5">
        <v>46145</v>
      </c>
    </row>
    <row r="61" spans="1:1" x14ac:dyDescent="0.2">
      <c r="A61" s="5">
        <v>46146</v>
      </c>
    </row>
    <row r="62" spans="1:1" x14ac:dyDescent="0.2">
      <c r="A62" s="5">
        <v>46147</v>
      </c>
    </row>
    <row r="63" spans="1:1" x14ac:dyDescent="0.2">
      <c r="A63" s="5">
        <v>46148</v>
      </c>
    </row>
    <row r="64" spans="1:1" x14ac:dyDescent="0.2">
      <c r="A64" s="5">
        <v>46223</v>
      </c>
    </row>
    <row r="65" spans="1:1" x14ac:dyDescent="0.2">
      <c r="A65" s="5">
        <v>46245</v>
      </c>
    </row>
    <row r="66" spans="1:1" x14ac:dyDescent="0.2">
      <c r="A66" s="5">
        <v>46286</v>
      </c>
    </row>
    <row r="67" spans="1:1" x14ac:dyDescent="0.2">
      <c r="A67" s="5">
        <v>46287</v>
      </c>
    </row>
    <row r="68" spans="1:1" x14ac:dyDescent="0.2">
      <c r="A68" s="5">
        <v>46288</v>
      </c>
    </row>
    <row r="69" spans="1:1" x14ac:dyDescent="0.2">
      <c r="A69" s="5">
        <v>46307</v>
      </c>
    </row>
    <row r="70" spans="1:1" x14ac:dyDescent="0.2">
      <c r="A70" s="5">
        <v>46329</v>
      </c>
    </row>
    <row r="71" spans="1:1" x14ac:dyDescent="0.2">
      <c r="A71" s="5">
        <v>46349</v>
      </c>
    </row>
    <row r="72" spans="1:1" x14ac:dyDescent="0.2">
      <c r="A72" s="5">
        <v>46385</v>
      </c>
    </row>
    <row r="73" spans="1:1" x14ac:dyDescent="0.2">
      <c r="A73" s="5">
        <v>46386</v>
      </c>
    </row>
    <row r="74" spans="1:1" x14ac:dyDescent="0.2">
      <c r="A74" s="5">
        <v>46387</v>
      </c>
    </row>
    <row r="75" spans="1:1" x14ac:dyDescent="0.2">
      <c r="A75" s="5">
        <v>46388</v>
      </c>
    </row>
    <row r="76" spans="1:1" x14ac:dyDescent="0.2">
      <c r="A76" s="5">
        <v>46389</v>
      </c>
    </row>
    <row r="77" spans="1:1" x14ac:dyDescent="0.2">
      <c r="A77" s="5">
        <v>46390</v>
      </c>
    </row>
    <row r="78" spans="1:1" x14ac:dyDescent="0.2">
      <c r="A78" s="5">
        <v>46398</v>
      </c>
    </row>
    <row r="79" spans="1:1" x14ac:dyDescent="0.2">
      <c r="A79" s="5">
        <v>46429</v>
      </c>
    </row>
    <row r="80" spans="1:1" x14ac:dyDescent="0.2">
      <c r="A80" s="5">
        <v>46441</v>
      </c>
    </row>
    <row r="81" spans="1:1" x14ac:dyDescent="0.2">
      <c r="A81" s="5">
        <v>46467</v>
      </c>
    </row>
    <row r="82" spans="1:1" x14ac:dyDescent="0.2">
      <c r="A82" s="5">
        <v>46468</v>
      </c>
    </row>
    <row r="83" spans="1:1" x14ac:dyDescent="0.2">
      <c r="A83" s="5">
        <v>46506</v>
      </c>
    </row>
    <row r="84" spans="1:1" x14ac:dyDescent="0.2">
      <c r="A84" s="5">
        <v>46510</v>
      </c>
    </row>
    <row r="85" spans="1:1" x14ac:dyDescent="0.2">
      <c r="A85" s="5">
        <v>46511</v>
      </c>
    </row>
    <row r="86" spans="1:1" x14ac:dyDescent="0.2">
      <c r="A86" s="5">
        <v>46512</v>
      </c>
    </row>
    <row r="87" spans="1:1" x14ac:dyDescent="0.2">
      <c r="A87" s="5">
        <v>46587</v>
      </c>
    </row>
    <row r="88" spans="1:1" x14ac:dyDescent="0.2">
      <c r="A88" s="5">
        <v>46610</v>
      </c>
    </row>
    <row r="89" spans="1:1" x14ac:dyDescent="0.2">
      <c r="A89" s="5">
        <v>46650</v>
      </c>
    </row>
    <row r="90" spans="1:1" x14ac:dyDescent="0.2">
      <c r="A90" s="5">
        <v>46653</v>
      </c>
    </row>
    <row r="91" spans="1:1" x14ac:dyDescent="0.2">
      <c r="A91" s="5">
        <v>46671</v>
      </c>
    </row>
    <row r="92" spans="1:1" x14ac:dyDescent="0.2">
      <c r="A92" s="5">
        <v>46694</v>
      </c>
    </row>
    <row r="93" spans="1:1" x14ac:dyDescent="0.2">
      <c r="A93" s="5">
        <v>46714</v>
      </c>
    </row>
    <row r="94" spans="1:1" x14ac:dyDescent="0.2">
      <c r="A94" s="5">
        <v>46750</v>
      </c>
    </row>
    <row r="95" spans="1:1" x14ac:dyDescent="0.2">
      <c r="A95" s="5">
        <v>46751</v>
      </c>
    </row>
    <row r="96" spans="1:1" x14ac:dyDescent="0.2">
      <c r="A96" s="5">
        <v>46752</v>
      </c>
    </row>
    <row r="97" spans="1:1" x14ac:dyDescent="0.2">
      <c r="A97" s="5">
        <v>46753</v>
      </c>
    </row>
    <row r="98" spans="1:1" x14ac:dyDescent="0.2">
      <c r="A98" s="5">
        <v>46754</v>
      </c>
    </row>
    <row r="99" spans="1:1" x14ac:dyDescent="0.2">
      <c r="A99" s="5">
        <v>46755</v>
      </c>
    </row>
    <row r="100" spans="1:1" x14ac:dyDescent="0.2">
      <c r="A100" s="5">
        <v>46762</v>
      </c>
    </row>
    <row r="101" spans="1:1" x14ac:dyDescent="0.2">
      <c r="A101" s="5">
        <v>46794</v>
      </c>
    </row>
    <row r="102" spans="1:1" x14ac:dyDescent="0.2">
      <c r="A102" s="5">
        <v>46806</v>
      </c>
    </row>
    <row r="103" spans="1:1" x14ac:dyDescent="0.2">
      <c r="A103" s="5">
        <v>46832</v>
      </c>
    </row>
    <row r="104" spans="1:1" x14ac:dyDescent="0.2">
      <c r="A104" s="5">
        <v>46872</v>
      </c>
    </row>
    <row r="105" spans="1:1" x14ac:dyDescent="0.2">
      <c r="A105" s="5">
        <v>46876</v>
      </c>
    </row>
    <row r="106" spans="1:1" x14ac:dyDescent="0.2">
      <c r="A106" s="5">
        <v>46877</v>
      </c>
    </row>
    <row r="107" spans="1:1" x14ac:dyDescent="0.2">
      <c r="A107" s="5">
        <v>46878</v>
      </c>
    </row>
    <row r="108" spans="1:1" x14ac:dyDescent="0.2">
      <c r="A108" s="5">
        <v>46951</v>
      </c>
    </row>
    <row r="109" spans="1:1" x14ac:dyDescent="0.2">
      <c r="A109" s="5">
        <v>46976</v>
      </c>
    </row>
    <row r="110" spans="1:1" x14ac:dyDescent="0.2">
      <c r="A110" s="5">
        <v>47014</v>
      </c>
    </row>
    <row r="111" spans="1:1" x14ac:dyDescent="0.2">
      <c r="A111" s="5">
        <v>47018</v>
      </c>
    </row>
    <row r="112" spans="1:1" x14ac:dyDescent="0.2">
      <c r="A112" s="5">
        <v>47035</v>
      </c>
    </row>
    <row r="113" spans="1:1" x14ac:dyDescent="0.2">
      <c r="A113" s="5">
        <v>47060</v>
      </c>
    </row>
    <row r="114" spans="1:1" x14ac:dyDescent="0.2">
      <c r="A114" s="5">
        <v>47080</v>
      </c>
    </row>
    <row r="115" spans="1:1" x14ac:dyDescent="0.2">
      <c r="A115" s="5">
        <v>47116</v>
      </c>
    </row>
    <row r="116" spans="1:1" x14ac:dyDescent="0.2">
      <c r="A116" s="5">
        <v>47117</v>
      </c>
    </row>
    <row r="117" spans="1:1" x14ac:dyDescent="0.2">
      <c r="A117" s="5">
        <v>47118</v>
      </c>
    </row>
    <row r="118" spans="1:1" x14ac:dyDescent="0.2">
      <c r="A118" s="5">
        <v>47119</v>
      </c>
    </row>
    <row r="119" spans="1:1" x14ac:dyDescent="0.2">
      <c r="A119" s="5">
        <v>47120</v>
      </c>
    </row>
    <row r="120" spans="1:1" x14ac:dyDescent="0.2">
      <c r="A120" s="5">
        <v>47121</v>
      </c>
    </row>
    <row r="121" spans="1:1" x14ac:dyDescent="0.2">
      <c r="A121" s="5">
        <v>47126</v>
      </c>
    </row>
    <row r="122" spans="1:1" x14ac:dyDescent="0.2">
      <c r="A122" s="5">
        <v>47160</v>
      </c>
    </row>
    <row r="123" spans="1:1" x14ac:dyDescent="0.2">
      <c r="A123" s="5">
        <v>47161</v>
      </c>
    </row>
    <row r="124" spans="1:1" x14ac:dyDescent="0.2">
      <c r="A124" s="5">
        <v>47172</v>
      </c>
    </row>
    <row r="125" spans="1:1" x14ac:dyDescent="0.2">
      <c r="A125" s="5">
        <v>47197</v>
      </c>
    </row>
    <row r="126" spans="1:1" x14ac:dyDescent="0.2">
      <c r="A126" s="5">
        <v>47237</v>
      </c>
    </row>
    <row r="127" spans="1:1" x14ac:dyDescent="0.2">
      <c r="A127" s="5">
        <v>47238</v>
      </c>
    </row>
    <row r="128" spans="1:1" x14ac:dyDescent="0.2">
      <c r="A128" s="5">
        <v>47241</v>
      </c>
    </row>
    <row r="129" spans="1:1" x14ac:dyDescent="0.2">
      <c r="A129" s="5">
        <v>47242</v>
      </c>
    </row>
    <row r="130" spans="1:1" x14ac:dyDescent="0.2">
      <c r="A130" s="5">
        <v>47243</v>
      </c>
    </row>
    <row r="131" spans="1:1" x14ac:dyDescent="0.2">
      <c r="A131" s="5">
        <v>47315</v>
      </c>
    </row>
    <row r="132" spans="1:1" x14ac:dyDescent="0.2">
      <c r="A132" s="5">
        <v>47341</v>
      </c>
    </row>
    <row r="133" spans="1:1" x14ac:dyDescent="0.2">
      <c r="A133" s="5">
        <v>47378</v>
      </c>
    </row>
    <row r="134" spans="1:1" x14ac:dyDescent="0.2">
      <c r="A134" s="5">
        <v>47384</v>
      </c>
    </row>
    <row r="135" spans="1:1" x14ac:dyDescent="0.2">
      <c r="A135" s="5">
        <v>47385</v>
      </c>
    </row>
    <row r="136" spans="1:1" x14ac:dyDescent="0.2">
      <c r="A136" s="5">
        <v>47399</v>
      </c>
    </row>
    <row r="137" spans="1:1" x14ac:dyDescent="0.2">
      <c r="A137" s="5">
        <v>47425</v>
      </c>
    </row>
    <row r="138" spans="1:1" x14ac:dyDescent="0.2">
      <c r="A138" s="5">
        <v>47445</v>
      </c>
    </row>
    <row r="139" spans="1:1" x14ac:dyDescent="0.2">
      <c r="A139" s="5">
        <v>47481</v>
      </c>
    </row>
    <row r="140" spans="1:1" x14ac:dyDescent="0.2">
      <c r="A140" s="5">
        <v>47482</v>
      </c>
    </row>
    <row r="141" spans="1:1" x14ac:dyDescent="0.2">
      <c r="A141" s="5">
        <v>47483</v>
      </c>
    </row>
    <row r="142" spans="1:1" x14ac:dyDescent="0.2">
      <c r="A142" s="5">
        <v>47484</v>
      </c>
    </row>
    <row r="143" spans="1:1" x14ac:dyDescent="0.2">
      <c r="A143" s="5">
        <v>47485</v>
      </c>
    </row>
    <row r="144" spans="1:1" x14ac:dyDescent="0.2">
      <c r="A144" s="5">
        <v>47486</v>
      </c>
    </row>
    <row r="145" spans="1:1" x14ac:dyDescent="0.2">
      <c r="A145" s="5">
        <v>47497</v>
      </c>
    </row>
    <row r="146" spans="1:1" x14ac:dyDescent="0.2">
      <c r="A146" s="5">
        <v>47525</v>
      </c>
    </row>
    <row r="147" spans="1:1" x14ac:dyDescent="0.2">
      <c r="A147" s="5">
        <v>47537</v>
      </c>
    </row>
    <row r="148" spans="1:1" x14ac:dyDescent="0.2">
      <c r="A148" s="5">
        <v>47562</v>
      </c>
    </row>
    <row r="149" spans="1:1" x14ac:dyDescent="0.2">
      <c r="A149" s="5">
        <v>47602</v>
      </c>
    </row>
    <row r="150" spans="1:1" x14ac:dyDescent="0.2">
      <c r="A150" s="5">
        <v>47606</v>
      </c>
    </row>
    <row r="151" spans="1:1" x14ac:dyDescent="0.2">
      <c r="A151" s="5">
        <v>47607</v>
      </c>
    </row>
    <row r="152" spans="1:1" x14ac:dyDescent="0.2">
      <c r="A152" s="5">
        <v>47608</v>
      </c>
    </row>
    <row r="153" spans="1:1" x14ac:dyDescent="0.2">
      <c r="A153" s="5">
        <v>47609</v>
      </c>
    </row>
    <row r="154" spans="1:1" x14ac:dyDescent="0.2">
      <c r="A154" s="5">
        <v>47679</v>
      </c>
    </row>
    <row r="155" spans="1:1" x14ac:dyDescent="0.2">
      <c r="A155" s="5">
        <v>47706</v>
      </c>
    </row>
    <row r="156" spans="1:1" x14ac:dyDescent="0.2">
      <c r="A156" s="5">
        <v>47707</v>
      </c>
    </row>
    <row r="157" spans="1:1" x14ac:dyDescent="0.2">
      <c r="A157" s="5">
        <v>47742</v>
      </c>
    </row>
    <row r="158" spans="1:1" x14ac:dyDescent="0.2">
      <c r="A158" s="5">
        <v>47749</v>
      </c>
    </row>
    <row r="159" spans="1:1" x14ac:dyDescent="0.2">
      <c r="A159" s="5">
        <v>47770</v>
      </c>
    </row>
    <row r="160" spans="1:1" x14ac:dyDescent="0.2">
      <c r="A160" s="5">
        <v>47790</v>
      </c>
    </row>
    <row r="161" spans="1:1" x14ac:dyDescent="0.2">
      <c r="A161" s="5">
        <v>47791</v>
      </c>
    </row>
    <row r="162" spans="1:1" x14ac:dyDescent="0.2">
      <c r="A162" s="5">
        <v>47810</v>
      </c>
    </row>
    <row r="163" spans="1:1" x14ac:dyDescent="0.2">
      <c r="A163" s="5">
        <v>47846</v>
      </c>
    </row>
    <row r="164" spans="1:1" x14ac:dyDescent="0.2">
      <c r="A164" s="5">
        <v>47847</v>
      </c>
    </row>
    <row r="165" spans="1:1" x14ac:dyDescent="0.2">
      <c r="A165" s="5">
        <v>47848</v>
      </c>
    </row>
    <row r="166" spans="1:1" x14ac:dyDescent="0.2">
      <c r="A166" s="5">
        <v>47849</v>
      </c>
    </row>
    <row r="167" spans="1:1" x14ac:dyDescent="0.2">
      <c r="A167" s="5">
        <v>47850</v>
      </c>
    </row>
    <row r="168" spans="1:1" x14ac:dyDescent="0.2">
      <c r="A168" s="5">
        <v>47851</v>
      </c>
    </row>
    <row r="169" spans="1:1" x14ac:dyDescent="0.2">
      <c r="A169" s="5">
        <v>47861</v>
      </c>
    </row>
    <row r="170" spans="1:1" x14ac:dyDescent="0.2">
      <c r="A170" s="5">
        <v>47890</v>
      </c>
    </row>
    <row r="171" spans="1:1" x14ac:dyDescent="0.2">
      <c r="A171" s="5">
        <v>47902</v>
      </c>
    </row>
    <row r="172" spans="1:1" x14ac:dyDescent="0.2">
      <c r="A172" s="5">
        <v>47903</v>
      </c>
    </row>
    <row r="173" spans="1:1" x14ac:dyDescent="0.2">
      <c r="A173" s="5">
        <v>47928</v>
      </c>
    </row>
    <row r="174" spans="1:1" x14ac:dyDescent="0.2">
      <c r="A174" s="5">
        <v>47967</v>
      </c>
    </row>
    <row r="175" spans="1:1" x14ac:dyDescent="0.2">
      <c r="A175" s="5">
        <v>47971</v>
      </c>
    </row>
    <row r="176" spans="1:1" x14ac:dyDescent="0.2">
      <c r="A176" s="5">
        <v>47972</v>
      </c>
    </row>
    <row r="177" spans="1:1" x14ac:dyDescent="0.2">
      <c r="A177" s="5">
        <v>47973</v>
      </c>
    </row>
    <row r="178" spans="1:1" x14ac:dyDescent="0.2">
      <c r="A178" s="5">
        <v>47974</v>
      </c>
    </row>
    <row r="179" spans="1:1" x14ac:dyDescent="0.2">
      <c r="A179" s="5">
        <v>48050</v>
      </c>
    </row>
    <row r="180" spans="1:1" x14ac:dyDescent="0.2">
      <c r="A180" s="5">
        <v>48071</v>
      </c>
    </row>
    <row r="181" spans="1:1" x14ac:dyDescent="0.2">
      <c r="A181" s="5">
        <v>48106</v>
      </c>
    </row>
    <row r="182" spans="1:1" x14ac:dyDescent="0.2">
      <c r="A182" s="5">
        <v>48114</v>
      </c>
    </row>
    <row r="183" spans="1:1" x14ac:dyDescent="0.2">
      <c r="A183" s="5">
        <v>48134</v>
      </c>
    </row>
    <row r="184" spans="1:1" x14ac:dyDescent="0.2">
      <c r="A184" s="5">
        <v>48155</v>
      </c>
    </row>
    <row r="185" spans="1:1" x14ac:dyDescent="0.2">
      <c r="A185" s="5">
        <v>48175</v>
      </c>
    </row>
    <row r="186" spans="1:1" x14ac:dyDescent="0.2">
      <c r="A186" s="5">
        <v>48176</v>
      </c>
    </row>
    <row r="187" spans="1:1" x14ac:dyDescent="0.2">
      <c r="A187" s="5">
        <v>48211</v>
      </c>
    </row>
    <row r="188" spans="1:1" x14ac:dyDescent="0.2">
      <c r="A188" s="5">
        <v>48212</v>
      </c>
    </row>
    <row r="189" spans="1:1" x14ac:dyDescent="0.2">
      <c r="A189" s="5">
        <v>48213</v>
      </c>
    </row>
    <row r="190" spans="1:1" x14ac:dyDescent="0.2">
      <c r="A190" s="5">
        <v>48214</v>
      </c>
    </row>
    <row r="191" spans="1:1" x14ac:dyDescent="0.2">
      <c r="A191" s="5">
        <v>48215</v>
      </c>
    </row>
    <row r="192" spans="1:1" x14ac:dyDescent="0.2">
      <c r="A192" s="5">
        <v>48216</v>
      </c>
    </row>
    <row r="193" spans="1:1" x14ac:dyDescent="0.2">
      <c r="A193" s="5">
        <v>48225</v>
      </c>
    </row>
    <row r="194" spans="1:1" x14ac:dyDescent="0.2">
      <c r="A194" s="5">
        <v>48255</v>
      </c>
    </row>
    <row r="195" spans="1:1" x14ac:dyDescent="0.2">
      <c r="A195" s="5">
        <v>48267</v>
      </c>
    </row>
    <row r="196" spans="1:1" x14ac:dyDescent="0.2">
      <c r="A196" s="5">
        <v>48293</v>
      </c>
    </row>
    <row r="197" spans="1:1" x14ac:dyDescent="0.2">
      <c r="A197" s="5">
        <v>48333</v>
      </c>
    </row>
    <row r="198" spans="1:1" x14ac:dyDescent="0.2">
      <c r="A198" s="5">
        <v>48337</v>
      </c>
    </row>
    <row r="199" spans="1:1" x14ac:dyDescent="0.2">
      <c r="A199" s="5">
        <v>48338</v>
      </c>
    </row>
    <row r="200" spans="1:1" x14ac:dyDescent="0.2">
      <c r="A200" s="5">
        <v>48339</v>
      </c>
    </row>
    <row r="201" spans="1:1" x14ac:dyDescent="0.2">
      <c r="A201" s="5">
        <v>48414</v>
      </c>
    </row>
    <row r="202" spans="1:1" x14ac:dyDescent="0.2">
      <c r="A202" s="5">
        <v>48437</v>
      </c>
    </row>
    <row r="203" spans="1:1" x14ac:dyDescent="0.2">
      <c r="A203" s="5">
        <v>48477</v>
      </c>
    </row>
    <row r="204" spans="1:1" x14ac:dyDescent="0.2">
      <c r="A204" s="5">
        <v>48478</v>
      </c>
    </row>
    <row r="205" spans="1:1" x14ac:dyDescent="0.2">
      <c r="A205" s="5">
        <v>48479</v>
      </c>
    </row>
    <row r="206" spans="1:1" x14ac:dyDescent="0.2">
      <c r="A206" s="5">
        <v>48498</v>
      </c>
    </row>
    <row r="207" spans="1:1" x14ac:dyDescent="0.2">
      <c r="A207" s="5">
        <v>48521</v>
      </c>
    </row>
    <row r="208" spans="1:1" x14ac:dyDescent="0.2">
      <c r="A208" s="5">
        <v>48541</v>
      </c>
    </row>
    <row r="209" spans="1:1" x14ac:dyDescent="0.2">
      <c r="A209" s="5">
        <v>48577</v>
      </c>
    </row>
    <row r="210" spans="1:1" x14ac:dyDescent="0.2">
      <c r="A210" s="5">
        <v>48578</v>
      </c>
    </row>
    <row r="211" spans="1:1" x14ac:dyDescent="0.2">
      <c r="A211" s="5">
        <v>48579</v>
      </c>
    </row>
    <row r="212" spans="1:1" x14ac:dyDescent="0.2">
      <c r="A212" s="5">
        <v>48580</v>
      </c>
    </row>
    <row r="213" spans="1:1" x14ac:dyDescent="0.2">
      <c r="A213" s="5">
        <v>48581</v>
      </c>
    </row>
    <row r="214" spans="1:1" x14ac:dyDescent="0.2">
      <c r="A214" s="5">
        <v>48582</v>
      </c>
    </row>
    <row r="215" spans="1:1" x14ac:dyDescent="0.2">
      <c r="A215" s="5">
        <v>48589</v>
      </c>
    </row>
    <row r="216" spans="1:1" x14ac:dyDescent="0.2">
      <c r="A216" s="5">
        <v>48621</v>
      </c>
    </row>
    <row r="217" spans="1:1" x14ac:dyDescent="0.2">
      <c r="A217" s="5">
        <v>48633</v>
      </c>
    </row>
    <row r="218" spans="1:1" x14ac:dyDescent="0.2">
      <c r="A218" s="5">
        <v>48658</v>
      </c>
    </row>
    <row r="219" spans="1:1" x14ac:dyDescent="0.2">
      <c r="A219" s="5">
        <v>48659</v>
      </c>
    </row>
    <row r="220" spans="1:1" x14ac:dyDescent="0.2">
      <c r="A220" s="5">
        <v>48698</v>
      </c>
    </row>
    <row r="221" spans="1:1" x14ac:dyDescent="0.2">
      <c r="A221" s="5">
        <v>48702</v>
      </c>
    </row>
    <row r="222" spans="1:1" x14ac:dyDescent="0.2">
      <c r="A222" s="5">
        <v>48703</v>
      </c>
    </row>
    <row r="223" spans="1:1" x14ac:dyDescent="0.2">
      <c r="A223" s="5">
        <v>48704</v>
      </c>
    </row>
    <row r="224" spans="1:1" x14ac:dyDescent="0.2">
      <c r="A224" s="5">
        <v>48778</v>
      </c>
    </row>
    <row r="225" spans="1:1" x14ac:dyDescent="0.2">
      <c r="A225" s="5">
        <v>48802</v>
      </c>
    </row>
    <row r="226" spans="1:1" x14ac:dyDescent="0.2">
      <c r="A226" s="5">
        <v>48841</v>
      </c>
    </row>
    <row r="227" spans="1:1" x14ac:dyDescent="0.2">
      <c r="A227" s="5">
        <v>48845</v>
      </c>
    </row>
    <row r="228" spans="1:1" x14ac:dyDescent="0.2">
      <c r="A228" s="5">
        <v>48862</v>
      </c>
    </row>
    <row r="229" spans="1:1" x14ac:dyDescent="0.2">
      <c r="A229" s="5">
        <v>48886</v>
      </c>
    </row>
    <row r="230" spans="1:1" x14ac:dyDescent="0.2">
      <c r="A230" s="5">
        <v>48906</v>
      </c>
    </row>
    <row r="231" spans="1:1" x14ac:dyDescent="0.2">
      <c r="A231" s="5">
        <v>48942</v>
      </c>
    </row>
    <row r="232" spans="1:1" x14ac:dyDescent="0.2">
      <c r="A232" s="5">
        <v>48943</v>
      </c>
    </row>
    <row r="233" spans="1:1" x14ac:dyDescent="0.2">
      <c r="A233" s="5">
        <v>48944</v>
      </c>
    </row>
    <row r="234" spans="1:1" x14ac:dyDescent="0.2">
      <c r="A234" s="5">
        <v>48945</v>
      </c>
    </row>
    <row r="235" spans="1:1" x14ac:dyDescent="0.2">
      <c r="A235" s="5">
        <v>48946</v>
      </c>
    </row>
    <row r="236" spans="1:1" x14ac:dyDescent="0.2">
      <c r="A236" s="5">
        <v>48947</v>
      </c>
    </row>
    <row r="237" spans="1:1" x14ac:dyDescent="0.2">
      <c r="A237" s="5">
        <v>48953</v>
      </c>
    </row>
    <row r="238" spans="1:1" x14ac:dyDescent="0.2">
      <c r="A238" s="5">
        <v>48986</v>
      </c>
    </row>
    <row r="239" spans="1:1" x14ac:dyDescent="0.2">
      <c r="A239" s="5">
        <v>48998</v>
      </c>
    </row>
    <row r="240" spans="1:1" x14ac:dyDescent="0.2">
      <c r="A240" s="5">
        <v>49023</v>
      </c>
    </row>
    <row r="241" spans="1:1" x14ac:dyDescent="0.2">
      <c r="A241" s="5">
        <v>49063</v>
      </c>
    </row>
    <row r="242" spans="1:1" x14ac:dyDescent="0.2">
      <c r="A242" s="5">
        <v>49067</v>
      </c>
    </row>
    <row r="243" spans="1:1" x14ac:dyDescent="0.2">
      <c r="A243" s="5">
        <v>49068</v>
      </c>
    </row>
    <row r="244" spans="1:1" x14ac:dyDescent="0.2">
      <c r="A244" s="5">
        <v>49069</v>
      </c>
    </row>
    <row r="245" spans="1:1" x14ac:dyDescent="0.2">
      <c r="A245" s="5">
        <v>49142</v>
      </c>
    </row>
    <row r="246" spans="1:1" x14ac:dyDescent="0.2">
      <c r="A246" s="5">
        <v>49167</v>
      </c>
    </row>
    <row r="247" spans="1:1" x14ac:dyDescent="0.2">
      <c r="A247" s="5">
        <v>49205</v>
      </c>
    </row>
    <row r="248" spans="1:1" x14ac:dyDescent="0.2">
      <c r="A248" s="5">
        <v>49210</v>
      </c>
    </row>
    <row r="249" spans="1:1" x14ac:dyDescent="0.2">
      <c r="A249" s="5">
        <v>49226</v>
      </c>
    </row>
    <row r="250" spans="1:1" x14ac:dyDescent="0.2">
      <c r="A250" s="5">
        <v>49251</v>
      </c>
    </row>
    <row r="251" spans="1:1" x14ac:dyDescent="0.2">
      <c r="A251" s="5">
        <v>49271</v>
      </c>
    </row>
    <row r="252" spans="1:1" x14ac:dyDescent="0.2">
      <c r="A252" s="5">
        <v>49307</v>
      </c>
    </row>
    <row r="253" spans="1:1" x14ac:dyDescent="0.2">
      <c r="A253" s="5">
        <v>49308</v>
      </c>
    </row>
    <row r="254" spans="1:1" x14ac:dyDescent="0.2">
      <c r="A254" s="5">
        <v>49309</v>
      </c>
    </row>
    <row r="255" spans="1:1" x14ac:dyDescent="0.2">
      <c r="A255" s="5">
        <v>49310</v>
      </c>
    </row>
    <row r="256" spans="1:1" x14ac:dyDescent="0.2">
      <c r="A256" s="5">
        <v>49311</v>
      </c>
    </row>
    <row r="257" spans="1:1" x14ac:dyDescent="0.2">
      <c r="A257" s="5">
        <v>49312</v>
      </c>
    </row>
    <row r="258" spans="1:1" x14ac:dyDescent="0.2">
      <c r="A258" s="5">
        <v>49317</v>
      </c>
    </row>
    <row r="259" spans="1:1" x14ac:dyDescent="0.2">
      <c r="A259" s="5">
        <v>49351</v>
      </c>
    </row>
    <row r="260" spans="1:1" x14ac:dyDescent="0.2">
      <c r="A260" s="5">
        <v>49352</v>
      </c>
    </row>
    <row r="261" spans="1:1" x14ac:dyDescent="0.2">
      <c r="A261" s="5">
        <v>49363</v>
      </c>
    </row>
    <row r="262" spans="1:1" x14ac:dyDescent="0.2">
      <c r="A262" s="5">
        <v>49389</v>
      </c>
    </row>
    <row r="263" spans="1:1" x14ac:dyDescent="0.2">
      <c r="A263" s="5">
        <v>49428</v>
      </c>
    </row>
    <row r="264" spans="1:1" x14ac:dyDescent="0.2">
      <c r="A264" s="5">
        <v>49429</v>
      </c>
    </row>
    <row r="265" spans="1:1" x14ac:dyDescent="0.2">
      <c r="A265" s="5">
        <v>49432</v>
      </c>
    </row>
    <row r="266" spans="1:1" x14ac:dyDescent="0.2">
      <c r="A266" s="5">
        <v>49433</v>
      </c>
    </row>
    <row r="267" spans="1:1" x14ac:dyDescent="0.2">
      <c r="A267" s="5">
        <v>49434</v>
      </c>
    </row>
    <row r="268" spans="1:1" x14ac:dyDescent="0.2">
      <c r="A268" s="5">
        <v>49506</v>
      </c>
    </row>
    <row r="269" spans="1:1" x14ac:dyDescent="0.2">
      <c r="A269" s="5">
        <v>49532</v>
      </c>
    </row>
    <row r="270" spans="1:1" x14ac:dyDescent="0.2">
      <c r="A270" s="5">
        <v>49569</v>
      </c>
    </row>
    <row r="271" spans="1:1" x14ac:dyDescent="0.2">
      <c r="A271" s="5">
        <v>49575</v>
      </c>
    </row>
    <row r="272" spans="1:1" x14ac:dyDescent="0.2">
      <c r="A272" s="5">
        <v>49576</v>
      </c>
    </row>
    <row r="273" spans="1:1" x14ac:dyDescent="0.2">
      <c r="A273" s="5">
        <v>49590</v>
      </c>
    </row>
    <row r="274" spans="1:1" x14ac:dyDescent="0.2">
      <c r="A274" s="5">
        <v>49616</v>
      </c>
    </row>
    <row r="275" spans="1:1" x14ac:dyDescent="0.2">
      <c r="A275" s="5">
        <v>49636</v>
      </c>
    </row>
    <row r="276" spans="1:1" x14ac:dyDescent="0.2">
      <c r="A276" s="5">
        <v>49672</v>
      </c>
    </row>
    <row r="277" spans="1:1" x14ac:dyDescent="0.2">
      <c r="A277" s="5">
        <v>49673</v>
      </c>
    </row>
    <row r="278" spans="1:1" x14ac:dyDescent="0.2">
      <c r="A278" s="5">
        <v>49674</v>
      </c>
    </row>
    <row r="279" spans="1:1" x14ac:dyDescent="0.2">
      <c r="A279" s="5">
        <v>49675</v>
      </c>
    </row>
    <row r="280" spans="1:1" x14ac:dyDescent="0.2">
      <c r="A280" s="5">
        <v>49676</v>
      </c>
    </row>
    <row r="281" spans="1:1" x14ac:dyDescent="0.2">
      <c r="A281" s="5">
        <v>49677</v>
      </c>
    </row>
    <row r="282" spans="1:1" x14ac:dyDescent="0.2">
      <c r="A282" s="5">
        <v>49688</v>
      </c>
    </row>
    <row r="283" spans="1:1" x14ac:dyDescent="0.2">
      <c r="A283" s="5">
        <v>49716</v>
      </c>
    </row>
    <row r="284" spans="1:1" x14ac:dyDescent="0.2">
      <c r="A284" s="5">
        <v>49728</v>
      </c>
    </row>
    <row r="285" spans="1:1" x14ac:dyDescent="0.2">
      <c r="A285" s="5">
        <v>49754</v>
      </c>
    </row>
    <row r="286" spans="1:1" x14ac:dyDescent="0.2">
      <c r="A286" s="5">
        <v>49794</v>
      </c>
    </row>
    <row r="287" spans="1:1" x14ac:dyDescent="0.2">
      <c r="A287" s="5">
        <v>49798</v>
      </c>
    </row>
    <row r="288" spans="1:1" x14ac:dyDescent="0.2">
      <c r="A288" s="5">
        <v>49799</v>
      </c>
    </row>
    <row r="289" spans="1:1" x14ac:dyDescent="0.2">
      <c r="A289" s="5">
        <v>49800</v>
      </c>
    </row>
    <row r="290" spans="1:1" x14ac:dyDescent="0.2">
      <c r="A290" s="5">
        <v>49801</v>
      </c>
    </row>
    <row r="291" spans="1:1" x14ac:dyDescent="0.2">
      <c r="A291" s="5">
        <v>49877</v>
      </c>
    </row>
    <row r="292" spans="1:1" x14ac:dyDescent="0.2">
      <c r="A292" s="5">
        <v>49898</v>
      </c>
    </row>
    <row r="293" spans="1:1" x14ac:dyDescent="0.2">
      <c r="A293" s="5">
        <v>49933</v>
      </c>
    </row>
    <row r="294" spans="1:1" x14ac:dyDescent="0.2">
      <c r="A294" s="5">
        <v>49940</v>
      </c>
    </row>
    <row r="295" spans="1:1" x14ac:dyDescent="0.2">
      <c r="A295" s="5">
        <v>49961</v>
      </c>
    </row>
    <row r="296" spans="1:1" x14ac:dyDescent="0.2">
      <c r="A296" s="5">
        <v>49982</v>
      </c>
    </row>
    <row r="297" spans="1:1" x14ac:dyDescent="0.2">
      <c r="A297" s="5">
        <v>50002</v>
      </c>
    </row>
    <row r="298" spans="1:1" x14ac:dyDescent="0.2">
      <c r="A298" s="5">
        <v>50003</v>
      </c>
    </row>
    <row r="299" spans="1:1" x14ac:dyDescent="0.2">
      <c r="A299" s="5">
        <v>50038</v>
      </c>
    </row>
    <row r="300" spans="1:1" x14ac:dyDescent="0.2">
      <c r="A300" s="5">
        <v>50039</v>
      </c>
    </row>
    <row r="301" spans="1:1" x14ac:dyDescent="0.2">
      <c r="A301" s="5">
        <v>50040</v>
      </c>
    </row>
    <row r="302" spans="1:1" x14ac:dyDescent="0.2">
      <c r="A302" s="5">
        <v>50041</v>
      </c>
    </row>
    <row r="303" spans="1:1" x14ac:dyDescent="0.2">
      <c r="A303" s="5">
        <v>50042</v>
      </c>
    </row>
    <row r="304" spans="1:1" x14ac:dyDescent="0.2">
      <c r="A304" s="5">
        <v>50043</v>
      </c>
    </row>
    <row r="305" spans="1:1" x14ac:dyDescent="0.2">
      <c r="A305" s="5">
        <v>50052</v>
      </c>
    </row>
    <row r="306" spans="1:1" x14ac:dyDescent="0.2">
      <c r="A306" s="5">
        <v>50082</v>
      </c>
    </row>
    <row r="307" spans="1:1" x14ac:dyDescent="0.2">
      <c r="A307" s="5">
        <v>50094</v>
      </c>
    </row>
    <row r="308" spans="1:1" x14ac:dyDescent="0.2">
      <c r="A308" s="5">
        <v>50119</v>
      </c>
    </row>
    <row r="309" spans="1:1" x14ac:dyDescent="0.2">
      <c r="A309" s="5">
        <v>50159</v>
      </c>
    </row>
    <row r="310" spans="1:1" x14ac:dyDescent="0.2">
      <c r="A310" s="5">
        <v>50163</v>
      </c>
    </row>
    <row r="311" spans="1:1" x14ac:dyDescent="0.2">
      <c r="A311" s="5">
        <v>50164</v>
      </c>
    </row>
    <row r="312" spans="1:1" x14ac:dyDescent="0.2">
      <c r="A312" s="5">
        <v>50165</v>
      </c>
    </row>
    <row r="313" spans="1:1" x14ac:dyDescent="0.2">
      <c r="A313" s="5">
        <v>50166</v>
      </c>
    </row>
    <row r="314" spans="1:1" x14ac:dyDescent="0.2">
      <c r="A314" s="5">
        <v>50241</v>
      </c>
    </row>
    <row r="315" spans="1:1" x14ac:dyDescent="0.2">
      <c r="A315" s="5">
        <v>50263</v>
      </c>
    </row>
    <row r="316" spans="1:1" x14ac:dyDescent="0.2">
      <c r="A316" s="5">
        <v>50304</v>
      </c>
    </row>
    <row r="317" spans="1:1" x14ac:dyDescent="0.2">
      <c r="A317" s="5">
        <v>50305</v>
      </c>
    </row>
    <row r="318" spans="1:1" x14ac:dyDescent="0.2">
      <c r="A318" s="5">
        <v>50306</v>
      </c>
    </row>
    <row r="319" spans="1:1" x14ac:dyDescent="0.2">
      <c r="A319" s="5">
        <v>50325</v>
      </c>
    </row>
    <row r="320" spans="1:1" x14ac:dyDescent="0.2">
      <c r="A320" s="5">
        <v>50347</v>
      </c>
    </row>
    <row r="321" spans="1:1" x14ac:dyDescent="0.2">
      <c r="A321" s="5">
        <v>50367</v>
      </c>
    </row>
    <row r="322" spans="1:1" x14ac:dyDescent="0.2">
      <c r="A322" s="5">
        <v>50403</v>
      </c>
    </row>
    <row r="323" spans="1:1" x14ac:dyDescent="0.2">
      <c r="A323" s="5">
        <v>50404</v>
      </c>
    </row>
    <row r="324" spans="1:1" x14ac:dyDescent="0.2">
      <c r="A324" s="5">
        <v>50405</v>
      </c>
    </row>
    <row r="325" spans="1:1" x14ac:dyDescent="0.2">
      <c r="A325" s="5">
        <v>50406</v>
      </c>
    </row>
    <row r="326" spans="1:1" x14ac:dyDescent="0.2">
      <c r="A326" s="5">
        <v>50407</v>
      </c>
    </row>
    <row r="327" spans="1:1" x14ac:dyDescent="0.2">
      <c r="A327" s="5">
        <v>50408</v>
      </c>
    </row>
    <row r="328" spans="1:1" x14ac:dyDescent="0.2">
      <c r="A328" s="5">
        <v>50416</v>
      </c>
    </row>
    <row r="329" spans="1:1" x14ac:dyDescent="0.2">
      <c r="A329" s="5">
        <v>50447</v>
      </c>
    </row>
    <row r="330" spans="1:1" x14ac:dyDescent="0.2">
      <c r="A330" s="5">
        <v>50459</v>
      </c>
    </row>
    <row r="331" spans="1:1" x14ac:dyDescent="0.2">
      <c r="A331" s="5">
        <v>50484</v>
      </c>
    </row>
    <row r="332" spans="1:1" x14ac:dyDescent="0.2">
      <c r="A332" s="5">
        <v>50524</v>
      </c>
    </row>
    <row r="333" spans="1:1" x14ac:dyDescent="0.2">
      <c r="A333" s="5">
        <v>50528</v>
      </c>
    </row>
    <row r="334" spans="1:1" x14ac:dyDescent="0.2">
      <c r="A334" s="5">
        <v>50529</v>
      </c>
    </row>
    <row r="335" spans="1:1" x14ac:dyDescent="0.2">
      <c r="A335" s="5">
        <v>50530</v>
      </c>
    </row>
    <row r="336" spans="1:1" x14ac:dyDescent="0.2">
      <c r="A336" s="5">
        <v>50605</v>
      </c>
    </row>
    <row r="337" spans="1:1" x14ac:dyDescent="0.2">
      <c r="A337" s="5">
        <v>50628</v>
      </c>
    </row>
    <row r="338" spans="1:1" x14ac:dyDescent="0.2">
      <c r="A338" s="5">
        <v>50668</v>
      </c>
    </row>
    <row r="339" spans="1:1" x14ac:dyDescent="0.2">
      <c r="A339" s="5">
        <v>50671</v>
      </c>
    </row>
    <row r="340" spans="1:1" x14ac:dyDescent="0.2">
      <c r="A340" s="5">
        <v>50689</v>
      </c>
    </row>
    <row r="341" spans="1:1" x14ac:dyDescent="0.2">
      <c r="A341" s="5">
        <v>50712</v>
      </c>
    </row>
    <row r="342" spans="1:1" x14ac:dyDescent="0.2">
      <c r="A342" s="5">
        <v>50732</v>
      </c>
    </row>
    <row r="343" spans="1:1" x14ac:dyDescent="0.2">
      <c r="A343" s="5">
        <v>50768</v>
      </c>
    </row>
    <row r="344" spans="1:1" x14ac:dyDescent="0.2">
      <c r="A344" s="5">
        <v>50769</v>
      </c>
    </row>
    <row r="345" spans="1:1" x14ac:dyDescent="0.2">
      <c r="A345" s="5">
        <v>50770</v>
      </c>
    </row>
    <row r="346" spans="1:1" x14ac:dyDescent="0.2">
      <c r="A346" s="5">
        <v>50771</v>
      </c>
    </row>
    <row r="347" spans="1:1" x14ac:dyDescent="0.2">
      <c r="A347" s="5">
        <v>50772</v>
      </c>
    </row>
    <row r="348" spans="1:1" x14ac:dyDescent="0.2">
      <c r="A348" s="5">
        <v>50773</v>
      </c>
    </row>
    <row r="349" spans="1:1" x14ac:dyDescent="0.2">
      <c r="A349" s="5">
        <v>50780</v>
      </c>
    </row>
    <row r="350" spans="1:1" x14ac:dyDescent="0.2">
      <c r="A350" s="5">
        <v>50812</v>
      </c>
    </row>
    <row r="351" spans="1:1" x14ac:dyDescent="0.2">
      <c r="A351" s="5">
        <v>50824</v>
      </c>
    </row>
    <row r="352" spans="1:1" x14ac:dyDescent="0.2">
      <c r="A352" s="5">
        <v>50850</v>
      </c>
    </row>
    <row r="353" spans="1:1" x14ac:dyDescent="0.2">
      <c r="A353" s="5">
        <v>50889</v>
      </c>
    </row>
    <row r="354" spans="1:1" x14ac:dyDescent="0.2">
      <c r="A354" s="5">
        <v>50893</v>
      </c>
    </row>
    <row r="355" spans="1:1" x14ac:dyDescent="0.2">
      <c r="A355" s="5">
        <v>50894</v>
      </c>
    </row>
    <row r="356" spans="1:1" x14ac:dyDescent="0.2">
      <c r="A356" s="5">
        <v>50895</v>
      </c>
    </row>
    <row r="357" spans="1:1" x14ac:dyDescent="0.2">
      <c r="A357" s="5">
        <v>50969</v>
      </c>
    </row>
    <row r="358" spans="1:1" x14ac:dyDescent="0.2">
      <c r="A358" s="5">
        <v>50993</v>
      </c>
    </row>
    <row r="359" spans="1:1" x14ac:dyDescent="0.2">
      <c r="A359" s="5">
        <v>51032</v>
      </c>
    </row>
    <row r="360" spans="1:1" x14ac:dyDescent="0.2">
      <c r="A360" s="5">
        <v>51036</v>
      </c>
    </row>
    <row r="361" spans="1:1" x14ac:dyDescent="0.2">
      <c r="A361" s="5">
        <v>51053</v>
      </c>
    </row>
    <row r="362" spans="1:1" x14ac:dyDescent="0.2">
      <c r="A362" s="5">
        <v>51077</v>
      </c>
    </row>
    <row r="363" spans="1:1" x14ac:dyDescent="0.2">
      <c r="A363" s="5">
        <v>51097</v>
      </c>
    </row>
    <row r="364" spans="1:1" x14ac:dyDescent="0.2">
      <c r="A364" s="5">
        <v>51133</v>
      </c>
    </row>
    <row r="365" spans="1:1" x14ac:dyDescent="0.2">
      <c r="A365" s="5">
        <v>51134</v>
      </c>
    </row>
    <row r="366" spans="1:1" x14ac:dyDescent="0.2">
      <c r="A366" s="5">
        <v>51135</v>
      </c>
    </row>
    <row r="367" spans="1:1" x14ac:dyDescent="0.2">
      <c r="A367" s="5">
        <v>51136</v>
      </c>
    </row>
    <row r="368" spans="1:1" x14ac:dyDescent="0.2">
      <c r="A368" s="5">
        <v>51137</v>
      </c>
    </row>
    <row r="369" spans="1:1" x14ac:dyDescent="0.2">
      <c r="A369" s="5">
        <v>51138</v>
      </c>
    </row>
    <row r="370" spans="1:1" x14ac:dyDescent="0.2">
      <c r="A370" s="5">
        <v>51144</v>
      </c>
    </row>
    <row r="371" spans="1:1" x14ac:dyDescent="0.2">
      <c r="A371" s="5">
        <v>51177</v>
      </c>
    </row>
    <row r="372" spans="1:1" x14ac:dyDescent="0.2">
      <c r="A372" s="5">
        <v>51189</v>
      </c>
    </row>
    <row r="373" spans="1:1" x14ac:dyDescent="0.2">
      <c r="A373" s="5">
        <v>51215</v>
      </c>
    </row>
    <row r="374" spans="1:1" x14ac:dyDescent="0.2">
      <c r="A374" s="5">
        <v>51255</v>
      </c>
    </row>
    <row r="375" spans="1:1" x14ac:dyDescent="0.2">
      <c r="A375" s="5">
        <v>51256</v>
      </c>
    </row>
    <row r="376" spans="1:1" x14ac:dyDescent="0.2">
      <c r="A376" s="5">
        <v>51259</v>
      </c>
    </row>
    <row r="377" spans="1:1" x14ac:dyDescent="0.2">
      <c r="A377" s="5">
        <v>51260</v>
      </c>
    </row>
    <row r="378" spans="1:1" x14ac:dyDescent="0.2">
      <c r="A378" s="5">
        <v>51261</v>
      </c>
    </row>
    <row r="379" spans="1:1" x14ac:dyDescent="0.2">
      <c r="A379" s="5">
        <v>51333</v>
      </c>
    </row>
    <row r="380" spans="1:1" x14ac:dyDescent="0.2">
      <c r="A380" s="5">
        <v>51359</v>
      </c>
    </row>
    <row r="381" spans="1:1" x14ac:dyDescent="0.2">
      <c r="A381" s="5">
        <v>51396</v>
      </c>
    </row>
    <row r="382" spans="1:1" x14ac:dyDescent="0.2">
      <c r="A382" s="5">
        <v>51401</v>
      </c>
    </row>
    <row r="383" spans="1:1" x14ac:dyDescent="0.2">
      <c r="A383" s="5">
        <v>51417</v>
      </c>
    </row>
    <row r="384" spans="1:1" x14ac:dyDescent="0.2">
      <c r="A384" s="5">
        <v>51443</v>
      </c>
    </row>
    <row r="385" spans="1:1" x14ac:dyDescent="0.2">
      <c r="A385" s="5">
        <v>51463</v>
      </c>
    </row>
    <row r="386" spans="1:1" x14ac:dyDescent="0.2">
      <c r="A386" s="5">
        <v>51499</v>
      </c>
    </row>
    <row r="387" spans="1:1" x14ac:dyDescent="0.2">
      <c r="A387" s="5">
        <v>51500</v>
      </c>
    </row>
    <row r="388" spans="1:1" x14ac:dyDescent="0.2">
      <c r="A388" s="5">
        <v>51501</v>
      </c>
    </row>
    <row r="389" spans="1:1" x14ac:dyDescent="0.2">
      <c r="A389" s="5">
        <v>51502</v>
      </c>
    </row>
    <row r="390" spans="1:1" x14ac:dyDescent="0.2">
      <c r="A390" s="5">
        <v>51503</v>
      </c>
    </row>
    <row r="391" spans="1:1" x14ac:dyDescent="0.2">
      <c r="A391" s="5">
        <v>51504</v>
      </c>
    </row>
    <row r="392" spans="1:1" x14ac:dyDescent="0.2">
      <c r="A392" s="5">
        <v>51515</v>
      </c>
    </row>
    <row r="393" spans="1:1" x14ac:dyDescent="0.2">
      <c r="A393" s="5">
        <v>51543</v>
      </c>
    </row>
    <row r="394" spans="1:1" x14ac:dyDescent="0.2">
      <c r="A394" s="5">
        <v>51555</v>
      </c>
    </row>
    <row r="395" spans="1:1" x14ac:dyDescent="0.2">
      <c r="A395" s="5">
        <v>51580</v>
      </c>
    </row>
    <row r="396" spans="1:1" x14ac:dyDescent="0.2">
      <c r="A396" s="5">
        <v>51620</v>
      </c>
    </row>
    <row r="397" spans="1:1" x14ac:dyDescent="0.2">
      <c r="A397" s="5">
        <v>51624</v>
      </c>
    </row>
    <row r="398" spans="1:1" x14ac:dyDescent="0.2">
      <c r="A398" s="5">
        <v>51625</v>
      </c>
    </row>
    <row r="399" spans="1:1" x14ac:dyDescent="0.2">
      <c r="A399" s="5">
        <v>51626</v>
      </c>
    </row>
    <row r="400" spans="1:1" x14ac:dyDescent="0.2">
      <c r="A400" s="5">
        <v>51627</v>
      </c>
    </row>
    <row r="401" spans="1:1" x14ac:dyDescent="0.2">
      <c r="A401" s="5">
        <v>51697</v>
      </c>
    </row>
    <row r="402" spans="1:1" x14ac:dyDescent="0.2">
      <c r="A402" s="5">
        <v>51724</v>
      </c>
    </row>
    <row r="403" spans="1:1" x14ac:dyDescent="0.2">
      <c r="A403" s="5">
        <v>51725</v>
      </c>
    </row>
    <row r="404" spans="1:1" x14ac:dyDescent="0.2">
      <c r="A404" s="5">
        <v>51760</v>
      </c>
    </row>
    <row r="405" spans="1:1" x14ac:dyDescent="0.2">
      <c r="A405" s="5">
        <v>51767</v>
      </c>
    </row>
    <row r="406" spans="1:1" x14ac:dyDescent="0.2">
      <c r="A406" s="5">
        <v>51788</v>
      </c>
    </row>
    <row r="407" spans="1:1" x14ac:dyDescent="0.2">
      <c r="A407" s="5">
        <v>51808</v>
      </c>
    </row>
    <row r="408" spans="1:1" x14ac:dyDescent="0.2">
      <c r="A408" s="5">
        <v>51809</v>
      </c>
    </row>
    <row r="409" spans="1:1" x14ac:dyDescent="0.2">
      <c r="A409" s="5">
        <v>51828</v>
      </c>
    </row>
    <row r="410" spans="1:1" x14ac:dyDescent="0.2">
      <c r="A410" s="5">
        <v>51864</v>
      </c>
    </row>
    <row r="411" spans="1:1" x14ac:dyDescent="0.2">
      <c r="A411" s="5">
        <v>51865</v>
      </c>
    </row>
    <row r="412" spans="1:1" x14ac:dyDescent="0.2">
      <c r="A412" s="5">
        <v>51866</v>
      </c>
    </row>
    <row r="413" spans="1:1" x14ac:dyDescent="0.2">
      <c r="A413" s="5">
        <v>51867</v>
      </c>
    </row>
    <row r="414" spans="1:1" x14ac:dyDescent="0.2">
      <c r="A414" s="5">
        <v>51868</v>
      </c>
    </row>
    <row r="415" spans="1:1" x14ac:dyDescent="0.2">
      <c r="A415" s="5">
        <v>51869</v>
      </c>
    </row>
    <row r="416" spans="1:1" x14ac:dyDescent="0.2">
      <c r="A416" s="5">
        <v>51879</v>
      </c>
    </row>
    <row r="417" spans="1:1" x14ac:dyDescent="0.2">
      <c r="A417" s="5">
        <v>51908</v>
      </c>
    </row>
    <row r="418" spans="1:1" x14ac:dyDescent="0.2">
      <c r="A418" s="5">
        <v>51920</v>
      </c>
    </row>
    <row r="419" spans="1:1" x14ac:dyDescent="0.2">
      <c r="A419" s="5">
        <v>51921</v>
      </c>
    </row>
    <row r="420" spans="1:1" x14ac:dyDescent="0.2">
      <c r="A420" s="5">
        <v>51945</v>
      </c>
    </row>
    <row r="421" spans="1:1" x14ac:dyDescent="0.2">
      <c r="A421" s="5">
        <v>51985</v>
      </c>
    </row>
    <row r="422" spans="1:1" x14ac:dyDescent="0.2">
      <c r="A422" s="5">
        <v>51989</v>
      </c>
    </row>
    <row r="423" spans="1:1" x14ac:dyDescent="0.2">
      <c r="A423" s="5">
        <v>51990</v>
      </c>
    </row>
    <row r="424" spans="1:1" x14ac:dyDescent="0.2">
      <c r="A424" s="5">
        <v>51991</v>
      </c>
    </row>
    <row r="425" spans="1:1" x14ac:dyDescent="0.2">
      <c r="A425" s="5">
        <v>51992</v>
      </c>
    </row>
    <row r="426" spans="1:1" x14ac:dyDescent="0.2">
      <c r="A426" s="5">
        <v>52068</v>
      </c>
    </row>
    <row r="427" spans="1:1" x14ac:dyDescent="0.2">
      <c r="A427" s="5">
        <v>52089</v>
      </c>
    </row>
    <row r="428" spans="1:1" x14ac:dyDescent="0.2">
      <c r="A428" s="5">
        <v>52124</v>
      </c>
    </row>
    <row r="429" spans="1:1" x14ac:dyDescent="0.2">
      <c r="A429" s="5">
        <v>52132</v>
      </c>
    </row>
    <row r="430" spans="1:1" x14ac:dyDescent="0.2">
      <c r="A430" s="5">
        <v>52152</v>
      </c>
    </row>
    <row r="431" spans="1:1" x14ac:dyDescent="0.2">
      <c r="A431" s="5">
        <v>52173</v>
      </c>
    </row>
    <row r="432" spans="1:1" x14ac:dyDescent="0.2">
      <c r="A432" s="5">
        <v>52193</v>
      </c>
    </row>
    <row r="433" spans="1:1" x14ac:dyDescent="0.2">
      <c r="A433" s="5">
        <v>52194</v>
      </c>
    </row>
    <row r="434" spans="1:1" x14ac:dyDescent="0.2">
      <c r="A434" s="5">
        <v>52229</v>
      </c>
    </row>
    <row r="435" spans="1:1" x14ac:dyDescent="0.2">
      <c r="A435" s="5">
        <v>52230</v>
      </c>
    </row>
    <row r="436" spans="1:1" x14ac:dyDescent="0.2">
      <c r="A436" s="5">
        <v>52231</v>
      </c>
    </row>
    <row r="437" spans="1:1" x14ac:dyDescent="0.2">
      <c r="A437" s="5">
        <v>52232</v>
      </c>
    </row>
    <row r="438" spans="1:1" x14ac:dyDescent="0.2">
      <c r="A438" s="5">
        <v>52233</v>
      </c>
    </row>
    <row r="439" spans="1:1" x14ac:dyDescent="0.2">
      <c r="A439" s="5">
        <v>52234</v>
      </c>
    </row>
    <row r="440" spans="1:1" x14ac:dyDescent="0.2">
      <c r="A440" s="5">
        <v>52243</v>
      </c>
    </row>
    <row r="441" spans="1:1" x14ac:dyDescent="0.2">
      <c r="A441" s="5">
        <v>52273</v>
      </c>
    </row>
    <row r="442" spans="1:1" x14ac:dyDescent="0.2">
      <c r="A442" s="5">
        <v>52285</v>
      </c>
    </row>
    <row r="443" spans="1:1" x14ac:dyDescent="0.2">
      <c r="A443" s="5">
        <v>52311</v>
      </c>
    </row>
    <row r="444" spans="1:1" x14ac:dyDescent="0.2">
      <c r="A444" s="5">
        <v>52350</v>
      </c>
    </row>
    <row r="445" spans="1:1" x14ac:dyDescent="0.2">
      <c r="A445" s="5">
        <v>52354</v>
      </c>
    </row>
    <row r="446" spans="1:1" x14ac:dyDescent="0.2">
      <c r="A446" s="5">
        <v>52355</v>
      </c>
    </row>
    <row r="447" spans="1:1" x14ac:dyDescent="0.2">
      <c r="A447" s="5">
        <v>52356</v>
      </c>
    </row>
    <row r="448" spans="1:1" x14ac:dyDescent="0.2">
      <c r="A448" s="5">
        <v>52357</v>
      </c>
    </row>
    <row r="449" spans="1:1" x14ac:dyDescent="0.2">
      <c r="A449" s="5">
        <v>52432</v>
      </c>
    </row>
    <row r="450" spans="1:1" x14ac:dyDescent="0.2">
      <c r="A450" s="5">
        <v>52454</v>
      </c>
    </row>
    <row r="451" spans="1:1" x14ac:dyDescent="0.2">
      <c r="A451" s="5">
        <v>52495</v>
      </c>
    </row>
    <row r="452" spans="1:1" x14ac:dyDescent="0.2">
      <c r="A452" s="5">
        <v>52496</v>
      </c>
    </row>
    <row r="453" spans="1:1" x14ac:dyDescent="0.2">
      <c r="A453" s="5">
        <v>52497</v>
      </c>
    </row>
    <row r="454" spans="1:1" x14ac:dyDescent="0.2">
      <c r="A454" s="5">
        <v>52516</v>
      </c>
    </row>
    <row r="455" spans="1:1" x14ac:dyDescent="0.2">
      <c r="A455" s="5">
        <v>52538</v>
      </c>
    </row>
    <row r="456" spans="1:1" x14ac:dyDescent="0.2">
      <c r="A456" s="5">
        <v>52558</v>
      </c>
    </row>
    <row r="457" spans="1:1" x14ac:dyDescent="0.2">
      <c r="A457" s="5">
        <v>52594</v>
      </c>
    </row>
    <row r="458" spans="1:1" x14ac:dyDescent="0.2">
      <c r="A458" s="5">
        <v>52595</v>
      </c>
    </row>
    <row r="459" spans="1:1" x14ac:dyDescent="0.2">
      <c r="A459" s="5">
        <v>52596</v>
      </c>
    </row>
    <row r="460" spans="1:1" x14ac:dyDescent="0.2">
      <c r="A460" s="5">
        <v>52597</v>
      </c>
    </row>
    <row r="461" spans="1:1" x14ac:dyDescent="0.2">
      <c r="A461" s="5">
        <v>52598</v>
      </c>
    </row>
    <row r="462" spans="1:1" x14ac:dyDescent="0.2">
      <c r="A462" s="5">
        <v>52599</v>
      </c>
    </row>
    <row r="463" spans="1:1" x14ac:dyDescent="0.2">
      <c r="A463" s="5">
        <v>52607</v>
      </c>
    </row>
    <row r="464" spans="1:1" x14ac:dyDescent="0.2">
      <c r="A464" s="5">
        <v>52638</v>
      </c>
    </row>
    <row r="465" spans="1:1" x14ac:dyDescent="0.2">
      <c r="A465" s="5">
        <v>52650</v>
      </c>
    </row>
    <row r="466" spans="1:1" x14ac:dyDescent="0.2">
      <c r="A466" s="5">
        <v>52676</v>
      </c>
    </row>
    <row r="467" spans="1:1" x14ac:dyDescent="0.2">
      <c r="A467" s="5">
        <v>52677</v>
      </c>
    </row>
    <row r="468" spans="1:1" x14ac:dyDescent="0.2">
      <c r="A468" s="5">
        <v>52716</v>
      </c>
    </row>
    <row r="469" spans="1:1" x14ac:dyDescent="0.2">
      <c r="A469" s="5">
        <v>52720</v>
      </c>
    </row>
    <row r="470" spans="1:1" x14ac:dyDescent="0.2">
      <c r="A470" s="5">
        <v>52721</v>
      </c>
    </row>
    <row r="471" spans="1:1" x14ac:dyDescent="0.2">
      <c r="A471" s="5">
        <v>52722</v>
      </c>
    </row>
    <row r="472" spans="1:1" x14ac:dyDescent="0.2">
      <c r="A472" s="5">
        <v>52796</v>
      </c>
    </row>
    <row r="473" spans="1:1" x14ac:dyDescent="0.2">
      <c r="A473" s="5">
        <v>52820</v>
      </c>
    </row>
    <row r="474" spans="1:1" x14ac:dyDescent="0.2">
      <c r="A474" s="5">
        <v>52859</v>
      </c>
    </row>
    <row r="475" spans="1:1" x14ac:dyDescent="0.2">
      <c r="A475" s="5">
        <v>52862</v>
      </c>
    </row>
    <row r="476" spans="1:1" x14ac:dyDescent="0.2">
      <c r="A476" s="5">
        <v>52880</v>
      </c>
    </row>
    <row r="477" spans="1:1" x14ac:dyDescent="0.2">
      <c r="A477" s="5">
        <v>52904</v>
      </c>
    </row>
    <row r="478" spans="1:1" x14ac:dyDescent="0.2">
      <c r="A478" s="5">
        <v>52924</v>
      </c>
    </row>
    <row r="479" spans="1:1" x14ac:dyDescent="0.2">
      <c r="A479" s="5">
        <v>52960</v>
      </c>
    </row>
    <row r="480" spans="1:1" x14ac:dyDescent="0.2">
      <c r="A480" s="5">
        <v>52961</v>
      </c>
    </row>
    <row r="481" spans="1:1" x14ac:dyDescent="0.2">
      <c r="A481" s="5">
        <v>52962</v>
      </c>
    </row>
    <row r="482" spans="1:1" x14ac:dyDescent="0.2">
      <c r="A482" s="5">
        <v>52963</v>
      </c>
    </row>
    <row r="483" spans="1:1" x14ac:dyDescent="0.2">
      <c r="A483" s="5">
        <v>52964</v>
      </c>
    </row>
    <row r="484" spans="1:1" x14ac:dyDescent="0.2">
      <c r="A484" s="5">
        <v>52965</v>
      </c>
    </row>
    <row r="485" spans="1:1" x14ac:dyDescent="0.2">
      <c r="A485" s="5">
        <v>52971</v>
      </c>
    </row>
    <row r="486" spans="1:1" x14ac:dyDescent="0.2">
      <c r="A486" s="5">
        <v>53004</v>
      </c>
    </row>
    <row r="487" spans="1:1" x14ac:dyDescent="0.2">
      <c r="A487" s="5">
        <v>53016</v>
      </c>
    </row>
    <row r="488" spans="1:1" x14ac:dyDescent="0.2">
      <c r="A488" s="5">
        <v>53041</v>
      </c>
    </row>
    <row r="489" spans="1:1" x14ac:dyDescent="0.2">
      <c r="A489" s="5">
        <v>53081</v>
      </c>
    </row>
    <row r="490" spans="1:1" x14ac:dyDescent="0.2">
      <c r="A490" s="5">
        <v>53085</v>
      </c>
    </row>
    <row r="491" spans="1:1" x14ac:dyDescent="0.2">
      <c r="A491" s="5">
        <v>53086</v>
      </c>
    </row>
    <row r="492" spans="1:1" x14ac:dyDescent="0.2">
      <c r="A492" s="5">
        <v>53087</v>
      </c>
    </row>
    <row r="493" spans="1:1" x14ac:dyDescent="0.2">
      <c r="A493" s="5">
        <v>53160</v>
      </c>
    </row>
    <row r="494" spans="1:1" x14ac:dyDescent="0.2">
      <c r="A494" s="5">
        <v>53185</v>
      </c>
    </row>
    <row r="495" spans="1:1" x14ac:dyDescent="0.2">
      <c r="A495" s="5">
        <v>53223</v>
      </c>
    </row>
    <row r="496" spans="1:1" x14ac:dyDescent="0.2">
      <c r="A496" s="5">
        <v>53227</v>
      </c>
    </row>
    <row r="497" spans="1:1" x14ac:dyDescent="0.2">
      <c r="A497" s="5">
        <v>53244</v>
      </c>
    </row>
    <row r="498" spans="1:1" x14ac:dyDescent="0.2">
      <c r="A498" s="5">
        <v>53269</v>
      </c>
    </row>
    <row r="499" spans="1:1" x14ac:dyDescent="0.2">
      <c r="A499" s="5">
        <v>53289</v>
      </c>
    </row>
    <row r="500" spans="1:1" x14ac:dyDescent="0.2">
      <c r="A500" s="5">
        <v>53325</v>
      </c>
    </row>
    <row r="501" spans="1:1" x14ac:dyDescent="0.2">
      <c r="A501" s="5">
        <v>53326</v>
      </c>
    </row>
    <row r="502" spans="1:1" x14ac:dyDescent="0.2">
      <c r="A502" s="5">
        <v>53327</v>
      </c>
    </row>
    <row r="503" spans="1:1" x14ac:dyDescent="0.2">
      <c r="A503" s="5">
        <v>53328</v>
      </c>
    </row>
    <row r="504" spans="1:1" x14ac:dyDescent="0.2">
      <c r="A504" s="5">
        <v>53329</v>
      </c>
    </row>
    <row r="505" spans="1:1" x14ac:dyDescent="0.2">
      <c r="A505" s="5">
        <v>53330</v>
      </c>
    </row>
    <row r="506" spans="1:1" x14ac:dyDescent="0.2">
      <c r="A506" s="5">
        <v>53335</v>
      </c>
    </row>
    <row r="507" spans="1:1" x14ac:dyDescent="0.2">
      <c r="A507" s="5">
        <v>53369</v>
      </c>
    </row>
    <row r="508" spans="1:1" x14ac:dyDescent="0.2">
      <c r="A508" s="5">
        <v>53370</v>
      </c>
    </row>
    <row r="509" spans="1:1" x14ac:dyDescent="0.2">
      <c r="A509" s="5">
        <v>53381</v>
      </c>
    </row>
    <row r="510" spans="1:1" x14ac:dyDescent="0.2">
      <c r="A510" s="5">
        <v>53406</v>
      </c>
    </row>
    <row r="511" spans="1:1" x14ac:dyDescent="0.2">
      <c r="A511" s="5">
        <v>53446</v>
      </c>
    </row>
    <row r="512" spans="1:1" x14ac:dyDescent="0.2">
      <c r="A512" s="5">
        <v>53447</v>
      </c>
    </row>
    <row r="513" spans="1:1" x14ac:dyDescent="0.2">
      <c r="A513" s="5">
        <v>53450</v>
      </c>
    </row>
    <row r="514" spans="1:1" x14ac:dyDescent="0.2">
      <c r="A514" s="5">
        <v>53451</v>
      </c>
    </row>
    <row r="515" spans="1:1" x14ac:dyDescent="0.2">
      <c r="A515" s="5">
        <v>53452</v>
      </c>
    </row>
    <row r="516" spans="1:1" x14ac:dyDescent="0.2">
      <c r="A516" s="5">
        <v>53524</v>
      </c>
    </row>
    <row r="517" spans="1:1" x14ac:dyDescent="0.2">
      <c r="A517" s="5">
        <v>53550</v>
      </c>
    </row>
    <row r="518" spans="1:1" x14ac:dyDescent="0.2">
      <c r="A518" s="5">
        <v>53587</v>
      </c>
    </row>
    <row r="519" spans="1:1" x14ac:dyDescent="0.2">
      <c r="A519" s="5">
        <v>53593</v>
      </c>
    </row>
    <row r="520" spans="1:1" x14ac:dyDescent="0.2">
      <c r="A520" s="5">
        <v>53594</v>
      </c>
    </row>
    <row r="521" spans="1:1" x14ac:dyDescent="0.2">
      <c r="A521" s="5">
        <v>53608</v>
      </c>
    </row>
    <row r="522" spans="1:1" x14ac:dyDescent="0.2">
      <c r="A522" s="5">
        <v>53634</v>
      </c>
    </row>
    <row r="523" spans="1:1" x14ac:dyDescent="0.2">
      <c r="A523" s="5">
        <v>53654</v>
      </c>
    </row>
    <row r="524" spans="1:1" x14ac:dyDescent="0.2">
      <c r="A524" s="5">
        <v>53690</v>
      </c>
    </row>
    <row r="525" spans="1:1" x14ac:dyDescent="0.2">
      <c r="A525" s="5">
        <v>53691</v>
      </c>
    </row>
    <row r="526" spans="1:1" x14ac:dyDescent="0.2">
      <c r="A526" s="5">
        <v>53692</v>
      </c>
    </row>
    <row r="527" spans="1:1" x14ac:dyDescent="0.2">
      <c r="A527" s="5">
        <v>53693</v>
      </c>
    </row>
    <row r="528" spans="1:1" x14ac:dyDescent="0.2">
      <c r="A528" s="5">
        <v>53694</v>
      </c>
    </row>
    <row r="529" spans="1:1" x14ac:dyDescent="0.2">
      <c r="A529" s="5">
        <v>53695</v>
      </c>
    </row>
    <row r="530" spans="1:1" x14ac:dyDescent="0.2">
      <c r="A530" s="5">
        <v>53706</v>
      </c>
    </row>
    <row r="531" spans="1:1" x14ac:dyDescent="0.2">
      <c r="A531" s="5">
        <v>53734</v>
      </c>
    </row>
    <row r="532" spans="1:1" x14ac:dyDescent="0.2">
      <c r="A532" s="5">
        <v>53746</v>
      </c>
    </row>
    <row r="533" spans="1:1" x14ac:dyDescent="0.2">
      <c r="A533" s="5">
        <v>53772</v>
      </c>
    </row>
    <row r="534" spans="1:1" x14ac:dyDescent="0.2">
      <c r="A534" s="5">
        <v>53811</v>
      </c>
    </row>
    <row r="535" spans="1:1" x14ac:dyDescent="0.2">
      <c r="A535" s="5">
        <v>53815</v>
      </c>
    </row>
    <row r="536" spans="1:1" x14ac:dyDescent="0.2">
      <c r="A536" s="5">
        <v>53816</v>
      </c>
    </row>
    <row r="537" spans="1:1" x14ac:dyDescent="0.2">
      <c r="A537" s="5">
        <v>53817</v>
      </c>
    </row>
    <row r="538" spans="1:1" x14ac:dyDescent="0.2">
      <c r="A538" s="5">
        <v>53818</v>
      </c>
    </row>
    <row r="539" spans="1:1" x14ac:dyDescent="0.2">
      <c r="A539" s="5">
        <v>53888</v>
      </c>
    </row>
    <row r="540" spans="1:1" x14ac:dyDescent="0.2">
      <c r="A540" s="5">
        <v>53915</v>
      </c>
    </row>
    <row r="541" spans="1:1" x14ac:dyDescent="0.2">
      <c r="A541" s="5">
        <v>53916</v>
      </c>
    </row>
    <row r="542" spans="1:1" x14ac:dyDescent="0.2">
      <c r="A542" s="5">
        <v>53951</v>
      </c>
    </row>
    <row r="543" spans="1:1" x14ac:dyDescent="0.2">
      <c r="A543" s="5">
        <v>53958</v>
      </c>
    </row>
    <row r="544" spans="1:1" x14ac:dyDescent="0.2">
      <c r="A544" s="5">
        <v>53979</v>
      </c>
    </row>
    <row r="545" spans="1:1" x14ac:dyDescent="0.2">
      <c r="A545" s="5">
        <v>53999</v>
      </c>
    </row>
    <row r="546" spans="1:1" x14ac:dyDescent="0.2">
      <c r="A546" s="5">
        <v>54000</v>
      </c>
    </row>
    <row r="547" spans="1:1" x14ac:dyDescent="0.2">
      <c r="A547" s="5">
        <v>54019</v>
      </c>
    </row>
    <row r="548" spans="1:1" x14ac:dyDescent="0.2">
      <c r="A548" s="5">
        <v>54055</v>
      </c>
    </row>
    <row r="549" spans="1:1" x14ac:dyDescent="0.2">
      <c r="A549" s="5">
        <v>54056</v>
      </c>
    </row>
    <row r="550" spans="1:1" x14ac:dyDescent="0.2">
      <c r="A550" s="5">
        <v>54057</v>
      </c>
    </row>
    <row r="551" spans="1:1" x14ac:dyDescent="0.2">
      <c r="A551" s="5">
        <v>54058</v>
      </c>
    </row>
    <row r="552" spans="1:1" x14ac:dyDescent="0.2">
      <c r="A552" s="5">
        <v>54059</v>
      </c>
    </row>
    <row r="553" spans="1:1" x14ac:dyDescent="0.2">
      <c r="A553" s="5">
        <v>54060</v>
      </c>
    </row>
    <row r="554" spans="1:1" x14ac:dyDescent="0.2">
      <c r="A554" s="5">
        <v>54070</v>
      </c>
    </row>
    <row r="555" spans="1:1" x14ac:dyDescent="0.2">
      <c r="A555" s="5">
        <v>54099</v>
      </c>
    </row>
    <row r="556" spans="1:1" x14ac:dyDescent="0.2">
      <c r="A556" s="5">
        <v>54111</v>
      </c>
    </row>
    <row r="557" spans="1:1" x14ac:dyDescent="0.2">
      <c r="A557" s="5">
        <v>54112</v>
      </c>
    </row>
    <row r="558" spans="1:1" x14ac:dyDescent="0.2">
      <c r="A558" s="5">
        <v>54137</v>
      </c>
    </row>
    <row r="559" spans="1:1" x14ac:dyDescent="0.2">
      <c r="A559" s="5">
        <v>54177</v>
      </c>
    </row>
    <row r="560" spans="1:1" x14ac:dyDescent="0.2">
      <c r="A560" s="5">
        <v>54181</v>
      </c>
    </row>
    <row r="561" spans="1:1" x14ac:dyDescent="0.2">
      <c r="A561" s="5">
        <v>54182</v>
      </c>
    </row>
    <row r="562" spans="1:1" x14ac:dyDescent="0.2">
      <c r="A562" s="5">
        <v>54183</v>
      </c>
    </row>
    <row r="563" spans="1:1" x14ac:dyDescent="0.2">
      <c r="A563" s="5">
        <v>54184</v>
      </c>
    </row>
    <row r="564" spans="1:1" x14ac:dyDescent="0.2">
      <c r="A564" s="5">
        <v>54259</v>
      </c>
    </row>
    <row r="565" spans="1:1" x14ac:dyDescent="0.2">
      <c r="A565" s="5">
        <v>54281</v>
      </c>
    </row>
    <row r="566" spans="1:1" x14ac:dyDescent="0.2">
      <c r="A566" s="5">
        <v>54322</v>
      </c>
    </row>
    <row r="567" spans="1:1" x14ac:dyDescent="0.2">
      <c r="A567" s="5">
        <v>54323</v>
      </c>
    </row>
    <row r="568" spans="1:1" x14ac:dyDescent="0.2">
      <c r="A568" s="5">
        <v>54343</v>
      </c>
    </row>
    <row r="569" spans="1:1" x14ac:dyDescent="0.2">
      <c r="A569" s="5">
        <v>54365</v>
      </c>
    </row>
    <row r="570" spans="1:1" x14ac:dyDescent="0.2">
      <c r="A570" s="5">
        <v>54385</v>
      </c>
    </row>
    <row r="571" spans="1:1" x14ac:dyDescent="0.2">
      <c r="A571" s="5">
        <v>54421</v>
      </c>
    </row>
    <row r="572" spans="1:1" x14ac:dyDescent="0.2">
      <c r="A572" s="5">
        <v>54422</v>
      </c>
    </row>
    <row r="573" spans="1:1" x14ac:dyDescent="0.2">
      <c r="A573" s="5">
        <v>54423</v>
      </c>
    </row>
    <row r="574" spans="1:1" x14ac:dyDescent="0.2">
      <c r="A574" s="5">
        <v>54424</v>
      </c>
    </row>
    <row r="575" spans="1:1" x14ac:dyDescent="0.2">
      <c r="A575" s="5">
        <v>54425</v>
      </c>
    </row>
    <row r="576" spans="1:1" x14ac:dyDescent="0.2">
      <c r="A576" s="5">
        <v>54426</v>
      </c>
    </row>
    <row r="577" spans="1:1" x14ac:dyDescent="0.2">
      <c r="A577" s="5">
        <v>54434</v>
      </c>
    </row>
    <row r="578" spans="1:1" x14ac:dyDescent="0.2">
      <c r="A578" s="5">
        <v>54465</v>
      </c>
    </row>
    <row r="579" spans="1:1" x14ac:dyDescent="0.2">
      <c r="A579" s="5">
        <v>54477</v>
      </c>
    </row>
    <row r="580" spans="1:1" x14ac:dyDescent="0.2">
      <c r="A580" s="5">
        <v>54502</v>
      </c>
    </row>
    <row r="581" spans="1:1" x14ac:dyDescent="0.2">
      <c r="A581" s="5">
        <v>54542</v>
      </c>
    </row>
    <row r="582" spans="1:1" x14ac:dyDescent="0.2">
      <c r="A582" s="5">
        <v>54546</v>
      </c>
    </row>
    <row r="583" spans="1:1" x14ac:dyDescent="0.2">
      <c r="A583" s="5">
        <v>54547</v>
      </c>
    </row>
    <row r="584" spans="1:1" x14ac:dyDescent="0.2">
      <c r="A584" s="5">
        <v>54548</v>
      </c>
    </row>
    <row r="585" spans="1:1" x14ac:dyDescent="0.2">
      <c r="A585" s="5">
        <v>54623</v>
      </c>
    </row>
    <row r="586" spans="1:1" x14ac:dyDescent="0.2">
      <c r="A586" s="5">
        <v>54646</v>
      </c>
    </row>
    <row r="587" spans="1:1" x14ac:dyDescent="0.2">
      <c r="A587" s="5">
        <v>54686</v>
      </c>
    </row>
    <row r="588" spans="1:1" x14ac:dyDescent="0.2">
      <c r="A588" s="5">
        <v>54687</v>
      </c>
    </row>
    <row r="589" spans="1:1" x14ac:dyDescent="0.2">
      <c r="A589" s="5">
        <v>54688</v>
      </c>
    </row>
    <row r="590" spans="1:1" x14ac:dyDescent="0.2">
      <c r="A590" s="5">
        <v>54707</v>
      </c>
    </row>
    <row r="591" spans="1:1" x14ac:dyDescent="0.2">
      <c r="A591" s="5">
        <v>54730</v>
      </c>
    </row>
    <row r="592" spans="1:1" x14ac:dyDescent="0.2">
      <c r="A592" s="5">
        <v>54750</v>
      </c>
    </row>
    <row r="593" spans="1:1" x14ac:dyDescent="0.2">
      <c r="A593" s="5">
        <v>54786</v>
      </c>
    </row>
    <row r="594" spans="1:1" x14ac:dyDescent="0.2">
      <c r="A594" s="5">
        <v>54787</v>
      </c>
    </row>
    <row r="595" spans="1:1" x14ac:dyDescent="0.2">
      <c r="A595" s="5">
        <v>54788</v>
      </c>
    </row>
    <row r="596" spans="1:1" x14ac:dyDescent="0.2">
      <c r="A596" s="5">
        <v>54789</v>
      </c>
    </row>
    <row r="597" spans="1:1" x14ac:dyDescent="0.2">
      <c r="A597" s="5">
        <v>54790</v>
      </c>
    </row>
    <row r="598" spans="1:1" x14ac:dyDescent="0.2">
      <c r="A598" s="5">
        <v>54791</v>
      </c>
    </row>
    <row r="599" spans="1:1" x14ac:dyDescent="0.2">
      <c r="A599" s="5">
        <v>54798</v>
      </c>
    </row>
    <row r="600" spans="1:1" x14ac:dyDescent="0.2">
      <c r="A600" s="5">
        <v>54830</v>
      </c>
    </row>
    <row r="601" spans="1:1" x14ac:dyDescent="0.2">
      <c r="A601" s="5">
        <v>54842</v>
      </c>
    </row>
    <row r="602" spans="1:1" x14ac:dyDescent="0.2">
      <c r="A602" s="5">
        <v>54867</v>
      </c>
    </row>
    <row r="603" spans="1:1" x14ac:dyDescent="0.2">
      <c r="A603" s="5">
        <v>54868</v>
      </c>
    </row>
    <row r="604" spans="1:1" x14ac:dyDescent="0.2">
      <c r="A604" s="5">
        <v>54907</v>
      </c>
    </row>
    <row r="605" spans="1:1" x14ac:dyDescent="0.2">
      <c r="A605" s="5">
        <v>54911</v>
      </c>
    </row>
    <row r="606" spans="1:1" x14ac:dyDescent="0.2">
      <c r="A606" s="5">
        <v>54912</v>
      </c>
    </row>
    <row r="607" spans="1:1" x14ac:dyDescent="0.2">
      <c r="A607" s="5">
        <v>54913</v>
      </c>
    </row>
    <row r="608" spans="1:1" x14ac:dyDescent="0.2">
      <c r="A608" s="5">
        <v>54987</v>
      </c>
    </row>
    <row r="609" spans="1:1" x14ac:dyDescent="0.2">
      <c r="A609" s="5">
        <v>55011</v>
      </c>
    </row>
    <row r="610" spans="1:1" x14ac:dyDescent="0.2">
      <c r="A610" s="5">
        <v>55050</v>
      </c>
    </row>
    <row r="611" spans="1:1" x14ac:dyDescent="0.2">
      <c r="A611" s="5">
        <v>55054</v>
      </c>
    </row>
    <row r="612" spans="1:1" x14ac:dyDescent="0.2">
      <c r="A612" s="5">
        <v>55071</v>
      </c>
    </row>
    <row r="613" spans="1:1" x14ac:dyDescent="0.2">
      <c r="A613" s="5">
        <v>55095</v>
      </c>
    </row>
    <row r="614" spans="1:1" x14ac:dyDescent="0.2">
      <c r="A614" s="5">
        <v>55115</v>
      </c>
    </row>
    <row r="615" spans="1:1" x14ac:dyDescent="0.2">
      <c r="A615" s="5">
        <v>55151</v>
      </c>
    </row>
    <row r="616" spans="1:1" x14ac:dyDescent="0.2">
      <c r="A616" s="5">
        <v>55152</v>
      </c>
    </row>
    <row r="617" spans="1:1" x14ac:dyDescent="0.2">
      <c r="A617" s="5">
        <v>55153</v>
      </c>
    </row>
  </sheetData>
  <sheetProtection algorithmName="SHA-512" hashValue="YKolPOqqxdoagVio8zZDceETQgX5SJXWJ8oxe3dybkxhFPOTh0EHaZCafQDm9Et/i8t1PkMTCFXwnIe6u5R4ag==" saltValue="3wvZnAXaTT9B2OssgKOzsw==" spinCount="100000" sheet="1" objects="1" scenarios="1" selectLockedCells="1" selectUnlockedCells="1"/>
  <phoneticPr fontId="7"/>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申請書</vt:lpstr>
      <vt:lpstr>報告書兼確定書</vt:lpstr>
      <vt:lpstr>機器マスター</vt:lpstr>
      <vt:lpstr>休日1950-2050</vt:lpstr>
      <vt:lpstr>申請書!Print_Area</vt:lpstr>
      <vt:lpstr>報告書兼確定書!Print_Area</vt:lpstr>
      <vt:lpstr>概算</vt:lpstr>
      <vt:lpstr>機器マスタ</vt:lpstr>
      <vt:lpstr>機器一覧</vt:lpstr>
      <vt:lpstr>休日</vt:lpstr>
      <vt:lpstr>申請書!使用料</vt:lpstr>
      <vt:lpstr>報告書兼確定書!使用料</vt:lpstr>
      <vt:lpstr>申請書!手数料</vt:lpstr>
      <vt:lpstr>報告書兼確定書!手数料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様式第１号</dc:title>
  <dc:creator>宮城県産業技術総合センター</dc:creator>
  <cp:lastModifiedBy>沼山　崇</cp:lastModifiedBy>
  <cp:lastPrinted>2025-10-07T05:17:55Z</cp:lastPrinted>
  <dcterms:created xsi:type="dcterms:W3CDTF">2024-01-12T02:13:03Z</dcterms:created>
  <dcterms:modified xsi:type="dcterms:W3CDTF">2025-10-15T02:27:49Z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2024-01-12T00:00:00Z</vt:filetime>
  </property>
  <property fmtid="{D5CDD505-2E9C-101B-9397-08002B2CF9AE}" pid="3" name="Creator">
    <vt:lpwstr>Microsoft® Word 2016</vt:lpwstr>
  </property>
  <property fmtid="{D5CDD505-2E9C-101B-9397-08002B2CF9AE}" pid="4" name="LastSaved">
    <vt:filetime>2024-01-12T00:00:00Z</vt:filetime>
  </property>
  <property fmtid="{D5CDD505-2E9C-101B-9397-08002B2CF9AE}" pid="5" name="Producer">
    <vt:lpwstr>Microsoft® Word 2016</vt:lpwstr>
  </property>
</Properties>
</file>